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<sst xmlns="http://schemas.openxmlformats.org/spreadsheetml/2006/main" count="1683" uniqueCount="166">
  <si>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</si>
  <si>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</si>
  <si>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</si>
  <si>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</si>
  <si>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</si>
  <si>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</si>
  <si>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</si>
  <si>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</si>
  <si>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</si>
  <si>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</si>
  <si>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</si>
  <si>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</si>
  <si>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</si>
  <si>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</si>
  <si>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</si>
  <si>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</si>
  <si>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</si>
  <si>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</si>
  <si>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</si>
  <si>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</si>
  <si>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</si>
  <si>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</si>
  <si>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</si>
  <si>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</si>
  <si>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</si>
  <si>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</si>
  <si>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</si>
  <si>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</si>
  <si>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</si>
  <si>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</si>
  <si>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</si>
  <si>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</si>
  <si>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</si>
  <si>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</si>
  <si>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</si>
  <si>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</si>
  <si>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</si>
  <si>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</si>
  <si>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</si>
  <si>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</si>
  <si>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</si>
  <si>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</si>
  <si>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</si>
  <si>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</si>
  <si>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</si>
  <si>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</si>
  <si>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</si>
  <si>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</si>
  <si>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</si>
  <si>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</si>
  <si>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</si>
  <si>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</si>
  <si>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</si>
  <si>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</si>
  <si>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</si>
  <si>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</si>
  <si>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</si>
  <si>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</si>
  <si>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</si>
  <si>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</si>
  <si>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</si>
  <si>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</si>
  <si>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</si>
  <si>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</si>
  <si>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</si>
  <si>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</si>
  <si>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</si>
  <si>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</si>
  <si>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</si>
  <si>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</si>
  <si>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</si>
  <si>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</si>
  <si>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</si>
  <si>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</si>
  <si>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</si>
  <si>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</si>
  <si>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</si>
  <si>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</si>
  <si>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</si>
  <si>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</si>
  <si>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</si>
  <si>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</si>
  <si>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</si>
  <si>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</si>
  <si>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</si>
  <si>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</si>
  <si>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</si>
  <si>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</si>
  <si>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</si>
  <si>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</si>
  <si>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</si>
  <si>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</si>
  <si>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</si>
  <si>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</si>
  <si>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</si>
  <si>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</si>
  <si>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</si>
  <si>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</si>
  <si>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</si>
  <si>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</si>
  <si>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</si>
  <si>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</si>
  <si>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</si>
  <si>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</si>
  <si>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</si>
  <si>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</si>
  <si>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</si>
  <si>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</si>
  <si>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</si>
  <si>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</si>
  <si>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</si>
  <si>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</si>
  <si>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</si>
  <si>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</si>
  <si>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</si>
  <si>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</si>
  <si>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</si>
  <si>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</si>
  <si>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</si>
  <si>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</si>
  <si>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</si>
  <si>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</si>
  <si>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</si>
  <si>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</si>
  <si>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</si>
  <si>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</si>
  <si>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</si>
  <si>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</si>
  <si>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</si>
  <si>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</si>
  <si>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</si>
  <si>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</si>
  <si>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</si>
  <si>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</si>
  <si>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</si>
  <si>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</si>
  <si>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</si>
  <si>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</si>
  <si>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</si>
  <si>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</si>
  <si>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</si>
  <si>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</si>
  <si>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</si>
  <si>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</si>
  <si>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</si>
  <si>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</si>
  <si>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</si>
  <si>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</si>
  <si>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</si>
  <si>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</si>
  <si>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</si>
  <si>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</si>
  <si>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</si>
  <si>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</si>
  <si>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622</t>
  </si>
  <si>
    <t>Субсидии автономным учреждениям на иные цели</t>
  </si>
  <si>
    <t>Информация о финансировании муниципальных программ, подпрограмм Боготольского района по состоянию на 01.10.2022 г.</t>
  </si>
  <si>
    <t>Утверждено на 2022 год</t>
  </si>
  <si>
    <t>Финансирование за 9 месяцев 2022 г.</t>
  </si>
  <si>
    <t>Кассовый расход за 9 месяцев 2022 г.</t>
  </si>
  <si>
    <t>Врио руководителя Финансового управления</t>
  </si>
  <si>
    <t>Ю.А. Шагина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</si>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</sst>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9"/>
  <sheetViews>
    <sheetView showGridLines="0" tabSelected="1" zoomScaleSheetLayoutView="100" workbookViewId="0" topLeftCell="A1">
      <pane xSplit="3" ySplit="4" topLeftCell="D7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13" sqref="A713:D713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39" t="s">
        <v>156</v>
      </c>
      <c r="B1" s="39"/>
      <c r="C1" s="39"/>
      <c r="D1" s="39"/>
      <c r="E1" s="39"/>
      <c r="F1" s="39"/>
      <c r="G1" s="39"/>
      <c r="H1" s="39"/>
    </row>
    <row r="2" spans="6:8" ht="13.5" customHeight="1">
      <c r="F2" s="29"/>
      <c r="G2" s="29"/>
      <c r="H2" s="9" t="s">
        <v>0</v>
      </c>
    </row>
    <row r="3" spans="1:8" ht="15" customHeight="1">
      <c r="A3" s="37" t="s">
        <v>14</v>
      </c>
      <c r="B3" s="37" t="s">
        <v>15</v>
      </c>
      <c r="C3" s="37" t="s">
        <v>54</v>
      </c>
      <c r="D3" s="37" t="s">
        <v>1</v>
      </c>
      <c r="E3" s="37" t="s">
        <v>157</v>
      </c>
      <c r="F3" s="37" t="s">
        <v>158</v>
      </c>
      <c r="G3" s="37" t="s">
        <v>159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19" customFormat="1" ht="15">
      <c r="A5" s="19">
        <v>1</v>
      </c>
      <c r="B5" s="17"/>
      <c r="C5" s="17"/>
      <c r="D5" s="13" t="s">
        <v>3</v>
      </c>
      <c r="E5" s="15">
        <f>E6+E26+E47</f>
        <v>368688.57399999996</v>
      </c>
      <c r="F5" s="15">
        <f>F6+F26+F47</f>
        <v>236931.514</v>
      </c>
      <c r="G5" s="15">
        <f>G6+G26+G47</f>
        <v>236881.31</v>
      </c>
      <c r="H5" s="16">
        <f>G5/E5</f>
        <v>0.6424970197204973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SUM(E7:E25)</f>
        <v>310803.36299999995</v>
      </c>
      <c r="F6" s="23">
        <f>SUM(F7:F25)</f>
        <v>200788.49199999997</v>
      </c>
      <c r="G6" s="23">
        <f>SUM(G7:G25)</f>
        <v>200742.30299999999</v>
      </c>
      <c r="H6" s="24">
        <f aca="true" t="shared" si="0" ref="H6:H48">G6/E6</f>
        <v>0.645882017048831</v>
      </c>
    </row>
    <row r="7" spans="1:8" s="5" customFormat="1" ht="15">
      <c r="A7" s="1">
        <v>1</v>
      </c>
      <c r="B7" s="1" t="s">
        <v>16</v>
      </c>
      <c r="C7" s="1" t="s">
        <v>55</v>
      </c>
      <c r="D7" s="2" t="s">
        <v>56</v>
      </c>
      <c r="E7" s="3">
        <v>93287.751</v>
      </c>
      <c r="F7" s="3">
        <v>59868.64399999999</v>
      </c>
      <c r="G7" s="3">
        <v>59834.412</v>
      </c>
      <c r="H7" s="4">
        <f t="shared" si="0"/>
        <v>0.6413962321805785</v>
      </c>
    </row>
    <row r="8" spans="1:8" s="5" customFormat="1" ht="30">
      <c r="A8" s="1">
        <v>1</v>
      </c>
      <c r="B8" s="1" t="s">
        <v>16</v>
      </c>
      <c r="C8" s="1" t="s">
        <v>57</v>
      </c>
      <c r="D8" s="2" t="s">
        <v>58</v>
      </c>
      <c r="E8" s="3">
        <v>153.46699999999998</v>
      </c>
      <c r="F8" s="3">
        <v>3.007</v>
      </c>
      <c r="G8" s="3">
        <v>3.007</v>
      </c>
      <c r="H8" s="4">
        <f t="shared" si="0"/>
        <v>0.019593788892726127</v>
      </c>
    </row>
    <row r="9" spans="1:8" s="5" customFormat="1" ht="45">
      <c r="A9" s="1" t="s">
        <v>16</v>
      </c>
      <c r="B9" s="1" t="s">
        <v>16</v>
      </c>
      <c r="C9" s="1" t="s">
        <v>107</v>
      </c>
      <c r="D9" s="2" t="s">
        <v>122</v>
      </c>
      <c r="E9" s="3">
        <v>10.3</v>
      </c>
      <c r="F9" s="3">
        <v>1.192</v>
      </c>
      <c r="G9" s="3">
        <v>1.192</v>
      </c>
      <c r="H9" s="4">
        <f t="shared" si="0"/>
        <v>0.11572815533980581</v>
      </c>
    </row>
    <row r="10" spans="1:8" s="5" customFormat="1" ht="45">
      <c r="A10" s="1">
        <v>1</v>
      </c>
      <c r="B10" s="1" t="s">
        <v>16</v>
      </c>
      <c r="C10" s="1" t="s">
        <v>59</v>
      </c>
      <c r="D10" s="2" t="s">
        <v>60</v>
      </c>
      <c r="E10" s="3">
        <v>28159.659</v>
      </c>
      <c r="F10" s="3">
        <v>17499.909999999996</v>
      </c>
      <c r="G10" s="3">
        <v>17499.909999999996</v>
      </c>
      <c r="H10" s="4">
        <f t="shared" si="0"/>
        <v>0.6214531930233955</v>
      </c>
    </row>
    <row r="11" spans="1:8" s="5" customFormat="1" ht="60" hidden="1">
      <c r="A11" s="1" t="s">
        <v>16</v>
      </c>
      <c r="B11" s="1" t="s">
        <v>16</v>
      </c>
      <c r="C11" s="1" t="s">
        <v>115</v>
      </c>
      <c r="D11" s="2" t="s">
        <v>116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111</v>
      </c>
      <c r="D12" s="2" t="s">
        <v>112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61</v>
      </c>
      <c r="D13" s="2" t="s">
        <v>62</v>
      </c>
      <c r="E13" s="3">
        <v>17595.14</v>
      </c>
      <c r="F13" s="3">
        <v>10898.017999999998</v>
      </c>
      <c r="G13" s="3">
        <v>10886.060999999998</v>
      </c>
      <c r="H13" s="4">
        <f t="shared" si="0"/>
        <v>0.6186970379320652</v>
      </c>
    </row>
    <row r="14" spans="1:8" s="5" customFormat="1" ht="15">
      <c r="A14" s="1" t="s">
        <v>16</v>
      </c>
      <c r="B14" s="1" t="s">
        <v>16</v>
      </c>
      <c r="C14" s="1" t="s">
        <v>135</v>
      </c>
      <c r="D14" s="2" t="s">
        <v>136</v>
      </c>
      <c r="E14" s="3">
        <v>14076.422</v>
      </c>
      <c r="F14" s="3">
        <v>8883.508</v>
      </c>
      <c r="G14" s="3">
        <v>8883.508</v>
      </c>
      <c r="H14" s="4">
        <f t="shared" si="0"/>
        <v>0.631091338409718</v>
      </c>
    </row>
    <row r="15" spans="1:8" s="5" customFormat="1" ht="30" hidden="1">
      <c r="A15" s="1">
        <v>1</v>
      </c>
      <c r="B15" s="1" t="s">
        <v>16</v>
      </c>
      <c r="C15" s="1" t="s">
        <v>63</v>
      </c>
      <c r="D15" s="2" t="s">
        <v>64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65</v>
      </c>
      <c r="D16" s="2" t="s">
        <v>66</v>
      </c>
      <c r="E16" s="3">
        <v>681.525</v>
      </c>
      <c r="F16" s="3">
        <v>592.1510000000001</v>
      </c>
      <c r="G16" s="3">
        <v>592.1510000000001</v>
      </c>
      <c r="H16" s="4">
        <f t="shared" si="0"/>
        <v>0.8688617438832033</v>
      </c>
    </row>
    <row r="17" spans="1:8" s="5" customFormat="1" ht="30">
      <c r="A17" s="1">
        <v>2</v>
      </c>
      <c r="B17" s="1" t="s">
        <v>16</v>
      </c>
      <c r="C17" s="1" t="s">
        <v>131</v>
      </c>
      <c r="D17" s="2" t="s">
        <v>132</v>
      </c>
      <c r="E17" s="3">
        <v>1075.152</v>
      </c>
      <c r="F17" s="3">
        <v>1075.152</v>
      </c>
      <c r="G17" s="3">
        <v>1075.152</v>
      </c>
      <c r="H17" s="4">
        <f t="shared" si="0"/>
        <v>1</v>
      </c>
    </row>
    <row r="18" spans="1:8" s="5" customFormat="1" ht="15">
      <c r="A18" s="1">
        <v>2</v>
      </c>
      <c r="B18" s="1" t="s">
        <v>16</v>
      </c>
      <c r="C18" s="1" t="s">
        <v>109</v>
      </c>
      <c r="D18" s="2" t="s">
        <v>110</v>
      </c>
      <c r="E18" s="3">
        <v>521.9</v>
      </c>
      <c r="F18" s="3">
        <v>0</v>
      </c>
      <c r="G18" s="3">
        <v>0</v>
      </c>
      <c r="H18" s="4">
        <f t="shared" si="0"/>
        <v>0</v>
      </c>
    </row>
    <row r="19" spans="1:8" s="5" customFormat="1" ht="60">
      <c r="A19" s="1" t="s">
        <v>16</v>
      </c>
      <c r="B19" s="1" t="s">
        <v>16</v>
      </c>
      <c r="C19" s="1" t="s">
        <v>67</v>
      </c>
      <c r="D19" s="2" t="s">
        <v>68</v>
      </c>
      <c r="E19" s="3">
        <v>148579.509</v>
      </c>
      <c r="F19" s="3">
        <v>95633.041</v>
      </c>
      <c r="G19" s="3">
        <v>95633.041</v>
      </c>
      <c r="H19" s="4">
        <f t="shared" si="0"/>
        <v>0.6436489233518735</v>
      </c>
    </row>
    <row r="20" spans="1:8" s="5" customFormat="1" ht="15">
      <c r="A20" s="1">
        <v>1</v>
      </c>
      <c r="B20" s="1" t="s">
        <v>16</v>
      </c>
      <c r="C20" s="1" t="s">
        <v>69</v>
      </c>
      <c r="D20" s="2" t="s">
        <v>70</v>
      </c>
      <c r="E20" s="3">
        <v>6533.507</v>
      </c>
      <c r="F20" s="3">
        <v>6217.337999999999</v>
      </c>
      <c r="G20" s="3">
        <v>6217.337999999999</v>
      </c>
      <c r="H20" s="4">
        <f t="shared" si="0"/>
        <v>0.9516080720507377</v>
      </c>
    </row>
    <row r="21" spans="1:8" s="5" customFormat="1" ht="15">
      <c r="A21" s="1">
        <v>1</v>
      </c>
      <c r="B21" s="1" t="s">
        <v>16</v>
      </c>
      <c r="C21" s="1" t="s">
        <v>71</v>
      </c>
      <c r="D21" s="2" t="s">
        <v>72</v>
      </c>
      <c r="E21" s="3">
        <v>18</v>
      </c>
      <c r="F21" s="3">
        <v>18</v>
      </c>
      <c r="G21" s="3">
        <v>18</v>
      </c>
      <c r="H21" s="4">
        <f t="shared" si="0"/>
        <v>1</v>
      </c>
    </row>
    <row r="22" spans="1:8" s="5" customFormat="1" ht="15">
      <c r="A22" s="1">
        <v>1</v>
      </c>
      <c r="B22" s="1" t="s">
        <v>16</v>
      </c>
      <c r="C22" s="1" t="s">
        <v>73</v>
      </c>
      <c r="D22" s="2" t="s">
        <v>74</v>
      </c>
      <c r="E22" s="3">
        <v>111.031</v>
      </c>
      <c r="F22" s="3">
        <v>98.531</v>
      </c>
      <c r="G22" s="3">
        <v>98.531</v>
      </c>
      <c r="H22" s="4">
        <f t="shared" si="0"/>
        <v>0.8874188289756915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5" customFormat="1" ht="15" hidden="1">
      <c r="A25" s="1">
        <v>1</v>
      </c>
      <c r="B25" s="1" t="s">
        <v>16</v>
      </c>
      <c r="C25" s="1"/>
      <c r="D25" s="2"/>
      <c r="E25" s="3"/>
      <c r="F25" s="3"/>
      <c r="G25" s="3"/>
      <c r="H25" s="4" t="e">
        <f t="shared" si="0"/>
        <v>#DIV/0!</v>
      </c>
    </row>
    <row r="26" spans="1:8" s="25" customFormat="1" ht="30">
      <c r="A26" s="20">
        <v>1</v>
      </c>
      <c r="B26" s="20" t="s">
        <v>17</v>
      </c>
      <c r="C26" s="21"/>
      <c r="D26" s="22" t="s">
        <v>19</v>
      </c>
      <c r="E26" s="23">
        <f>SUM(E27:E46)</f>
        <v>57796.711</v>
      </c>
      <c r="F26" s="23">
        <f>SUM(F27:F46)</f>
        <v>36113.678</v>
      </c>
      <c r="G26" s="23">
        <f>SUM(G27:G46)</f>
        <v>36109.663</v>
      </c>
      <c r="H26" s="24">
        <f>G26/E26</f>
        <v>0.6247702053495743</v>
      </c>
    </row>
    <row r="27" spans="1:8" s="5" customFormat="1" ht="15" customHeight="1">
      <c r="A27" s="1">
        <v>1</v>
      </c>
      <c r="B27" s="1" t="s">
        <v>17</v>
      </c>
      <c r="C27" s="1" t="s">
        <v>55</v>
      </c>
      <c r="D27" s="2" t="s">
        <v>56</v>
      </c>
      <c r="E27" s="3">
        <v>20005.453</v>
      </c>
      <c r="F27" s="3">
        <v>13327.5</v>
      </c>
      <c r="G27" s="3">
        <v>13327.391</v>
      </c>
      <c r="H27" s="4">
        <f t="shared" si="0"/>
        <v>0.6661879138652845</v>
      </c>
    </row>
    <row r="28" spans="1:8" s="5" customFormat="1" ht="30">
      <c r="A28" s="1">
        <v>1</v>
      </c>
      <c r="B28" s="1" t="s">
        <v>17</v>
      </c>
      <c r="C28" s="1" t="s">
        <v>57</v>
      </c>
      <c r="D28" s="2" t="s">
        <v>58</v>
      </c>
      <c r="E28" s="3">
        <v>8</v>
      </c>
      <c r="F28" s="3">
        <v>2.165</v>
      </c>
      <c r="G28" s="3">
        <v>2.165</v>
      </c>
      <c r="H28" s="4">
        <f t="shared" si="0"/>
        <v>0.270625</v>
      </c>
    </row>
    <row r="29" spans="1:8" s="5" customFormat="1" ht="45">
      <c r="A29" s="1" t="s">
        <v>16</v>
      </c>
      <c r="B29" s="1" t="s">
        <v>17</v>
      </c>
      <c r="C29" s="1" t="s">
        <v>107</v>
      </c>
      <c r="D29" s="2" t="s">
        <v>122</v>
      </c>
      <c r="E29" s="3">
        <v>4.108</v>
      </c>
      <c r="F29" s="3">
        <v>4.108</v>
      </c>
      <c r="G29" s="3">
        <v>4.108</v>
      </c>
      <c r="H29" s="4">
        <f t="shared" si="0"/>
        <v>1</v>
      </c>
    </row>
    <row r="30" spans="1:8" s="5" customFormat="1" ht="45">
      <c r="A30" s="1">
        <v>1</v>
      </c>
      <c r="B30" s="1" t="s">
        <v>17</v>
      </c>
      <c r="C30" s="1" t="s">
        <v>59</v>
      </c>
      <c r="D30" s="2" t="s">
        <v>60</v>
      </c>
      <c r="E30" s="3">
        <v>6041.647</v>
      </c>
      <c r="F30" s="3">
        <v>3899.03</v>
      </c>
      <c r="G30" s="3">
        <v>3898.694</v>
      </c>
      <c r="H30" s="4">
        <f t="shared" si="0"/>
        <v>0.6453031764351674</v>
      </c>
    </row>
    <row r="31" spans="1:8" s="5" customFormat="1" ht="30">
      <c r="A31" s="1">
        <v>1</v>
      </c>
      <c r="B31" s="1" t="s">
        <v>17</v>
      </c>
      <c r="C31" s="1" t="s">
        <v>75</v>
      </c>
      <c r="D31" s="2" t="s">
        <v>76</v>
      </c>
      <c r="E31" s="3">
        <v>3813.9900000000002</v>
      </c>
      <c r="F31" s="3">
        <v>2220.103</v>
      </c>
      <c r="G31" s="3">
        <v>2217.198</v>
      </c>
      <c r="H31" s="4">
        <f t="shared" si="0"/>
        <v>0.5813329348005631</v>
      </c>
    </row>
    <row r="32" spans="1:8" s="5" customFormat="1" ht="30">
      <c r="A32" s="1">
        <v>1</v>
      </c>
      <c r="B32" s="1" t="s">
        <v>17</v>
      </c>
      <c r="C32" s="1" t="s">
        <v>77</v>
      </c>
      <c r="D32" s="2" t="s">
        <v>78</v>
      </c>
      <c r="E32" s="3">
        <v>11.115</v>
      </c>
      <c r="F32" s="3">
        <v>9.015</v>
      </c>
      <c r="G32" s="3">
        <v>9.015</v>
      </c>
      <c r="H32" s="4">
        <f t="shared" si="0"/>
        <v>0.8110661268556005</v>
      </c>
    </row>
    <row r="33" spans="1:8" s="5" customFormat="1" ht="45">
      <c r="A33" s="1">
        <v>1</v>
      </c>
      <c r="B33" s="1" t="s">
        <v>17</v>
      </c>
      <c r="C33" s="1" t="s">
        <v>79</v>
      </c>
      <c r="D33" s="2" t="s">
        <v>80</v>
      </c>
      <c r="E33" s="3">
        <v>1151.825</v>
      </c>
      <c r="F33" s="3">
        <v>649.5810000000001</v>
      </c>
      <c r="G33" s="3">
        <v>649.5810000000001</v>
      </c>
      <c r="H33" s="4">
        <f t="shared" si="0"/>
        <v>0.5639580665465675</v>
      </c>
    </row>
    <row r="34" spans="1:8" s="5" customFormat="1" ht="30">
      <c r="A34" s="1">
        <v>1</v>
      </c>
      <c r="B34" s="1" t="s">
        <v>17</v>
      </c>
      <c r="C34" s="1" t="s">
        <v>61</v>
      </c>
      <c r="D34" s="2" t="s">
        <v>62</v>
      </c>
      <c r="E34" s="3">
        <v>2948.511</v>
      </c>
      <c r="F34" s="3">
        <v>2252.3160000000003</v>
      </c>
      <c r="G34" s="3">
        <v>2252.3160000000003</v>
      </c>
      <c r="H34" s="4">
        <f t="shared" si="0"/>
        <v>0.7638825156155091</v>
      </c>
    </row>
    <row r="35" spans="1:8" s="5" customFormat="1" ht="15">
      <c r="A35" s="1">
        <v>1</v>
      </c>
      <c r="B35" s="1" t="s">
        <v>17</v>
      </c>
      <c r="C35" s="1" t="s">
        <v>135</v>
      </c>
      <c r="D35" s="2" t="s">
        <v>136</v>
      </c>
      <c r="E35" s="3">
        <v>2.714</v>
      </c>
      <c r="F35" s="3">
        <v>0</v>
      </c>
      <c r="G35" s="3">
        <v>-0.665</v>
      </c>
      <c r="H35" s="4">
        <f t="shared" si="0"/>
        <v>-0.24502579218865145</v>
      </c>
    </row>
    <row r="36" spans="1:8" s="5" customFormat="1" ht="30">
      <c r="A36" s="1" t="s">
        <v>16</v>
      </c>
      <c r="B36" s="1" t="s">
        <v>17</v>
      </c>
      <c r="C36" s="1" t="s">
        <v>65</v>
      </c>
      <c r="D36" s="2" t="s">
        <v>66</v>
      </c>
      <c r="E36" s="3">
        <v>66</v>
      </c>
      <c r="F36" s="3">
        <v>15</v>
      </c>
      <c r="G36" s="3">
        <v>15</v>
      </c>
      <c r="H36" s="4">
        <f t="shared" si="0"/>
        <v>0.22727272727272727</v>
      </c>
    </row>
    <row r="37" spans="1:8" s="5" customFormat="1" ht="15" hidden="1">
      <c r="A37" s="1" t="s">
        <v>16</v>
      </c>
      <c r="B37" s="1" t="s">
        <v>17</v>
      </c>
      <c r="C37" s="1" t="s">
        <v>109</v>
      </c>
      <c r="D37" s="2" t="s">
        <v>110</v>
      </c>
      <c r="E37" s="3"/>
      <c r="F37" s="3"/>
      <c r="G37" s="3"/>
      <c r="H37" s="4" t="e">
        <f t="shared" si="0"/>
        <v>#DIV/0!</v>
      </c>
    </row>
    <row r="38" spans="1:8" s="5" customFormat="1" ht="45">
      <c r="A38" s="1">
        <v>1</v>
      </c>
      <c r="B38" s="1" t="s">
        <v>17</v>
      </c>
      <c r="C38" s="1" t="s">
        <v>81</v>
      </c>
      <c r="D38" s="2" t="s">
        <v>82</v>
      </c>
      <c r="E38" s="3">
        <v>8455.44</v>
      </c>
      <c r="F38" s="3">
        <v>3416.667</v>
      </c>
      <c r="G38" s="3">
        <v>3416.667</v>
      </c>
      <c r="H38" s="4">
        <f t="shared" si="0"/>
        <v>0.40407914904487524</v>
      </c>
    </row>
    <row r="39" spans="1:8" s="5" customFormat="1" ht="60">
      <c r="A39" s="1">
        <v>1</v>
      </c>
      <c r="B39" s="1" t="s">
        <v>17</v>
      </c>
      <c r="C39" s="1" t="s">
        <v>67</v>
      </c>
      <c r="D39" s="2" t="s">
        <v>68</v>
      </c>
      <c r="E39" s="3">
        <v>15236.452</v>
      </c>
      <c r="F39" s="3">
        <v>10278.784</v>
      </c>
      <c r="G39" s="3">
        <v>10278.784</v>
      </c>
      <c r="H39" s="4">
        <f t="shared" si="0"/>
        <v>0.6746179491130875</v>
      </c>
    </row>
    <row r="40" spans="1:8" s="5" customFormat="1" ht="15">
      <c r="A40" s="1">
        <v>1</v>
      </c>
      <c r="B40" s="1" t="s">
        <v>17</v>
      </c>
      <c r="C40" s="1" t="s">
        <v>69</v>
      </c>
      <c r="D40" s="2" t="s">
        <v>70</v>
      </c>
      <c r="E40" s="3">
        <v>36.456</v>
      </c>
      <c r="F40" s="3">
        <v>35.909</v>
      </c>
      <c r="G40" s="3">
        <v>35.909</v>
      </c>
      <c r="H40" s="4">
        <f t="shared" si="0"/>
        <v>0.9849956111476847</v>
      </c>
    </row>
    <row r="41" spans="1:8" s="5" customFormat="1" ht="15" customHeight="1">
      <c r="A41" s="1">
        <v>1</v>
      </c>
      <c r="B41" s="1" t="s">
        <v>17</v>
      </c>
      <c r="C41" s="1" t="s">
        <v>71</v>
      </c>
      <c r="D41" s="2" t="s">
        <v>72</v>
      </c>
      <c r="E41" s="3">
        <v>15</v>
      </c>
      <c r="F41" s="3">
        <v>3.5</v>
      </c>
      <c r="G41" s="3">
        <v>3.5</v>
      </c>
      <c r="H41" s="4">
        <f>G41/E41</f>
        <v>0.23333333333333334</v>
      </c>
    </row>
    <row r="42" spans="1:8" s="5" customFormat="1" ht="15" customHeight="1" hidden="1">
      <c r="A42" s="1">
        <v>1</v>
      </c>
      <c r="B42" s="1" t="s">
        <v>17</v>
      </c>
      <c r="C42" s="1" t="s">
        <v>73</v>
      </c>
      <c r="D42" s="2" t="s">
        <v>74</v>
      </c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5" customFormat="1" ht="15" customHeight="1" hidden="1">
      <c r="A45" s="1">
        <v>1</v>
      </c>
      <c r="B45" s="1" t="s">
        <v>17</v>
      </c>
      <c r="C45" s="1"/>
      <c r="D45" s="2"/>
      <c r="E45" s="3"/>
      <c r="F45" s="3"/>
      <c r="G45" s="3"/>
      <c r="H45" s="4" t="e">
        <f t="shared" si="0"/>
        <v>#DIV/0!</v>
      </c>
    </row>
    <row r="46" spans="1:8" s="5" customFormat="1" ht="15" customHeight="1" hidden="1">
      <c r="A46" s="1">
        <v>1</v>
      </c>
      <c r="B46" s="1" t="s">
        <v>17</v>
      </c>
      <c r="C46" s="1"/>
      <c r="D46" s="2"/>
      <c r="E46" s="3"/>
      <c r="F46" s="3"/>
      <c r="G46" s="3"/>
      <c r="H46" s="4" t="e">
        <f t="shared" si="0"/>
        <v>#DIV/0!</v>
      </c>
    </row>
    <row r="47" spans="1:8" s="25" customFormat="1" ht="30">
      <c r="A47" s="20">
        <v>1</v>
      </c>
      <c r="B47" s="20" t="s">
        <v>20</v>
      </c>
      <c r="C47" s="21"/>
      <c r="D47" s="22" t="s">
        <v>137</v>
      </c>
      <c r="E47" s="23">
        <f>SUM(E48:E49)</f>
        <v>88.50000000000001</v>
      </c>
      <c r="F47" s="23">
        <f>SUM(F48:F49)</f>
        <v>29.344</v>
      </c>
      <c r="G47" s="23">
        <f>SUM(G48:G49)</f>
        <v>29.344</v>
      </c>
      <c r="H47" s="24">
        <f>G47/E47</f>
        <v>0.3315706214689265</v>
      </c>
    </row>
    <row r="48" spans="1:8" s="5" customFormat="1" ht="30">
      <c r="A48" s="1" t="s">
        <v>16</v>
      </c>
      <c r="B48" s="1" t="s">
        <v>20</v>
      </c>
      <c r="C48" s="1" t="s">
        <v>61</v>
      </c>
      <c r="D48" s="2" t="s">
        <v>62</v>
      </c>
      <c r="E48" s="3">
        <v>88.50000000000001</v>
      </c>
      <c r="F48" s="3">
        <v>29.344</v>
      </c>
      <c r="G48" s="3">
        <v>29.344</v>
      </c>
      <c r="H48" s="4">
        <f t="shared" si="0"/>
        <v>0.3315706214689265</v>
      </c>
    </row>
    <row r="49" spans="1:8" s="5" customFormat="1" ht="15" hidden="1">
      <c r="A49" s="1" t="s">
        <v>16</v>
      </c>
      <c r="B49" s="1" t="s">
        <v>20</v>
      </c>
      <c r="C49" s="1"/>
      <c r="D49" s="2"/>
      <c r="E49" s="3"/>
      <c r="F49" s="3"/>
      <c r="G49" s="3"/>
      <c r="H49" s="4"/>
    </row>
    <row r="50" spans="1:8" s="5" customFormat="1" ht="15">
      <c r="A50" s="1"/>
      <c r="B50" s="1"/>
      <c r="C50" s="1"/>
      <c r="D50" s="2"/>
      <c r="E50" s="3"/>
      <c r="F50" s="3"/>
      <c r="G50" s="3"/>
      <c r="H50" s="4"/>
    </row>
    <row r="51" spans="1:8" s="19" customFormat="1" ht="42.75">
      <c r="A51" s="18" t="s">
        <v>20</v>
      </c>
      <c r="B51" s="18"/>
      <c r="C51" s="14"/>
      <c r="D51" s="13" t="s">
        <v>4</v>
      </c>
      <c r="E51" s="15">
        <f>E52+E67+E82</f>
        <v>18843.602</v>
      </c>
      <c r="F51" s="15">
        <f>F52+F67+F82</f>
        <v>9127.891000000001</v>
      </c>
      <c r="G51" s="15">
        <f>G52+G67+G82</f>
        <v>9122.267000000002</v>
      </c>
      <c r="H51" s="16">
        <f>G51/E51</f>
        <v>0.4841042068283974</v>
      </c>
    </row>
    <row r="52" spans="1:8" s="25" customFormat="1" ht="28.5">
      <c r="A52" s="20" t="s">
        <v>20</v>
      </c>
      <c r="B52" s="20" t="s">
        <v>16</v>
      </c>
      <c r="C52" s="26"/>
      <c r="D52" s="27" t="s">
        <v>24</v>
      </c>
      <c r="E52" s="23">
        <f>SUM(E53:E66)</f>
        <v>13531.172</v>
      </c>
      <c r="F52" s="23">
        <f>SUM(F53:F66)</f>
        <v>5106.878000000001</v>
      </c>
      <c r="G52" s="23">
        <f>SUM(G53:G66)</f>
        <v>5106.878000000001</v>
      </c>
      <c r="H52" s="24">
        <f aca="true" t="shared" si="1" ref="H52:H65">G52/E52</f>
        <v>0.3774157922166683</v>
      </c>
    </row>
    <row r="53" spans="1:8" s="5" customFormat="1" ht="30" hidden="1">
      <c r="A53" s="1" t="s">
        <v>20</v>
      </c>
      <c r="B53" s="1" t="s">
        <v>16</v>
      </c>
      <c r="C53" s="1" t="s">
        <v>111</v>
      </c>
      <c r="D53" s="2" t="s">
        <v>112</v>
      </c>
      <c r="E53" s="3"/>
      <c r="F53" s="3"/>
      <c r="G53" s="3"/>
      <c r="H53" s="4" t="e">
        <f t="shared" si="1"/>
        <v>#DIV/0!</v>
      </c>
    </row>
    <row r="54" spans="1:8" s="5" customFormat="1" ht="30">
      <c r="A54" s="1" t="s">
        <v>20</v>
      </c>
      <c r="B54" s="1" t="s">
        <v>16</v>
      </c>
      <c r="C54" s="1" t="s">
        <v>61</v>
      </c>
      <c r="D54" s="2" t="s">
        <v>62</v>
      </c>
      <c r="E54" s="3">
        <v>11035.972</v>
      </c>
      <c r="F54" s="3">
        <v>3606.878</v>
      </c>
      <c r="G54" s="3">
        <v>3606.878</v>
      </c>
      <c r="H54" s="4">
        <f t="shared" si="1"/>
        <v>0.3268292090628719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>
      <c r="A58" s="1" t="s">
        <v>20</v>
      </c>
      <c r="B58" s="1" t="s">
        <v>16</v>
      </c>
      <c r="C58" s="1" t="s">
        <v>87</v>
      </c>
      <c r="D58" s="2" t="s">
        <v>88</v>
      </c>
      <c r="E58" s="3">
        <v>995.2</v>
      </c>
      <c r="F58" s="3">
        <v>0</v>
      </c>
      <c r="G58" s="3">
        <v>0</v>
      </c>
      <c r="H58" s="4">
        <f t="shared" si="1"/>
        <v>0</v>
      </c>
    </row>
    <row r="59" spans="1:8" s="5" customFormat="1" ht="60">
      <c r="A59" s="1" t="s">
        <v>20</v>
      </c>
      <c r="B59" s="1" t="s">
        <v>16</v>
      </c>
      <c r="C59" s="1" t="s">
        <v>129</v>
      </c>
      <c r="D59" s="2" t="s">
        <v>130</v>
      </c>
      <c r="E59" s="3">
        <v>1500</v>
      </c>
      <c r="F59" s="3">
        <v>1500</v>
      </c>
      <c r="G59" s="3">
        <v>1500</v>
      </c>
      <c r="H59" s="4">
        <f t="shared" si="1"/>
        <v>1</v>
      </c>
    </row>
    <row r="60" spans="1:8" s="5" customFormat="1" ht="15" customHeight="1" hidden="1">
      <c r="A60" s="1" t="s">
        <v>20</v>
      </c>
      <c r="B60" s="1" t="s">
        <v>16</v>
      </c>
      <c r="C60" s="1" t="s">
        <v>117</v>
      </c>
      <c r="D60" s="2" t="s">
        <v>118</v>
      </c>
      <c r="E60" s="3"/>
      <c r="F60" s="3"/>
      <c r="G60" s="3"/>
      <c r="H60" s="4" t="e">
        <f t="shared" si="1"/>
        <v>#DIV/0!</v>
      </c>
    </row>
    <row r="61" spans="1:8" s="5" customFormat="1" ht="15" customHeight="1" hidden="1">
      <c r="A61" s="1" t="s">
        <v>20</v>
      </c>
      <c r="B61" s="1" t="s">
        <v>16</v>
      </c>
      <c r="C61" s="1"/>
      <c r="D61" s="2"/>
      <c r="E61" s="3"/>
      <c r="F61" s="3"/>
      <c r="G61" s="3"/>
      <c r="H61" s="4" t="e">
        <f t="shared" si="1"/>
        <v>#DIV/0!</v>
      </c>
    </row>
    <row r="62" spans="1:8" s="5" customFormat="1" ht="45" hidden="1">
      <c r="A62" s="1" t="s">
        <v>20</v>
      </c>
      <c r="B62" s="1" t="s">
        <v>16</v>
      </c>
      <c r="C62" s="1" t="s">
        <v>83</v>
      </c>
      <c r="D62" s="2" t="s">
        <v>84</v>
      </c>
      <c r="E62" s="3"/>
      <c r="F62" s="3"/>
      <c r="G62" s="3"/>
      <c r="H62" s="4" t="e">
        <f t="shared" si="1"/>
        <v>#DIV/0!</v>
      </c>
    </row>
    <row r="63" spans="1:8" s="5" customFormat="1" ht="15" customHeight="1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customHeight="1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 t="shared" si="1"/>
        <v>#DIV/0!</v>
      </c>
    </row>
    <row r="65" spans="1:8" s="5" customFormat="1" ht="15" hidden="1">
      <c r="A65" s="1" t="s">
        <v>20</v>
      </c>
      <c r="B65" s="1" t="s">
        <v>16</v>
      </c>
      <c r="C65" s="1"/>
      <c r="D65" s="2"/>
      <c r="E65" s="3"/>
      <c r="F65" s="3"/>
      <c r="G65" s="3"/>
      <c r="H65" s="4" t="e">
        <f t="shared" si="1"/>
        <v>#DIV/0!</v>
      </c>
    </row>
    <row r="66" spans="1:8" s="5" customFormat="1" ht="15" hidden="1">
      <c r="A66" s="1" t="s">
        <v>20</v>
      </c>
      <c r="B66" s="1" t="s">
        <v>16</v>
      </c>
      <c r="C66" s="1"/>
      <c r="D66" s="2"/>
      <c r="E66" s="3"/>
      <c r="F66" s="3"/>
      <c r="G66" s="3"/>
      <c r="H66" s="4" t="e">
        <f>G66/E66</f>
        <v>#DIV/0!</v>
      </c>
    </row>
    <row r="67" spans="1:8" s="25" customFormat="1" ht="28.5">
      <c r="A67" s="20" t="s">
        <v>20</v>
      </c>
      <c r="B67" s="20" t="s">
        <v>17</v>
      </c>
      <c r="C67" s="26"/>
      <c r="D67" s="27" t="s">
        <v>25</v>
      </c>
      <c r="E67" s="23">
        <f>SUM(E68:E81)</f>
        <v>2221.4300000000003</v>
      </c>
      <c r="F67" s="23">
        <f>SUM(F68:F81)</f>
        <v>1752.93</v>
      </c>
      <c r="G67" s="23">
        <f>SUM(G68:G81)</f>
        <v>1752.93</v>
      </c>
      <c r="H67" s="24">
        <f aca="true" t="shared" si="2" ref="H67:H79">G67/E67</f>
        <v>0.7890998140837208</v>
      </c>
    </row>
    <row r="68" spans="1:8" s="5" customFormat="1" ht="30">
      <c r="A68" s="1" t="s">
        <v>20</v>
      </c>
      <c r="B68" s="1" t="s">
        <v>17</v>
      </c>
      <c r="C68" s="1" t="s">
        <v>61</v>
      </c>
      <c r="D68" s="2" t="s">
        <v>62</v>
      </c>
      <c r="E68" s="3">
        <v>514.23</v>
      </c>
      <c r="F68" s="3">
        <v>514.23</v>
      </c>
      <c r="G68" s="3">
        <v>514.23</v>
      </c>
      <c r="H68" s="4">
        <f t="shared" si="2"/>
        <v>1</v>
      </c>
    </row>
    <row r="69" spans="1:8" s="5" customFormat="1" ht="15">
      <c r="A69" s="1" t="s">
        <v>20</v>
      </c>
      <c r="B69" s="1" t="s">
        <v>17</v>
      </c>
      <c r="C69" s="1" t="s">
        <v>87</v>
      </c>
      <c r="D69" s="2" t="s">
        <v>88</v>
      </c>
      <c r="E69" s="3">
        <v>355</v>
      </c>
      <c r="F69" s="3">
        <v>355</v>
      </c>
      <c r="G69" s="3">
        <v>355</v>
      </c>
      <c r="H69" s="4">
        <f t="shared" si="2"/>
        <v>1</v>
      </c>
    </row>
    <row r="70" spans="1:8" s="5" customFormat="1" ht="15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customHeight="1" hidden="1">
      <c r="A71" s="1" t="s">
        <v>20</v>
      </c>
      <c r="B71" s="1" t="s">
        <v>17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15" customHeight="1" hidden="1">
      <c r="A72" s="1" t="s">
        <v>20</v>
      </c>
      <c r="B72" s="1" t="s">
        <v>17</v>
      </c>
      <c r="C72" s="1"/>
      <c r="D72" s="2"/>
      <c r="E72" s="3"/>
      <c r="F72" s="3"/>
      <c r="G72" s="3"/>
      <c r="H72" s="4" t="e">
        <f t="shared" si="2"/>
        <v>#DIV/0!</v>
      </c>
    </row>
    <row r="73" spans="1:8" s="5" customFormat="1" ht="45" hidden="1">
      <c r="A73" s="1" t="s">
        <v>20</v>
      </c>
      <c r="B73" s="1" t="s">
        <v>17</v>
      </c>
      <c r="C73" s="1" t="s">
        <v>83</v>
      </c>
      <c r="D73" s="2" t="s">
        <v>84</v>
      </c>
      <c r="E73" s="3"/>
      <c r="F73" s="3"/>
      <c r="G73" s="3"/>
      <c r="H73" s="4" t="e">
        <f t="shared" si="2"/>
        <v>#DIV/0!</v>
      </c>
    </row>
    <row r="74" spans="1:8" s="5" customFormat="1" ht="60">
      <c r="A74" s="1" t="s">
        <v>20</v>
      </c>
      <c r="B74" s="1" t="s">
        <v>17</v>
      </c>
      <c r="C74" s="1" t="s">
        <v>129</v>
      </c>
      <c r="D74" s="2" t="s">
        <v>130</v>
      </c>
      <c r="E74" s="3">
        <v>1352.2</v>
      </c>
      <c r="F74" s="3">
        <v>883.7</v>
      </c>
      <c r="G74" s="3">
        <v>883.7</v>
      </c>
      <c r="H74" s="4">
        <f t="shared" si="2"/>
        <v>0.6535275846768229</v>
      </c>
    </row>
    <row r="75" spans="1:8" s="5" customFormat="1" ht="45" hidden="1">
      <c r="A75" s="1" t="s">
        <v>20</v>
      </c>
      <c r="B75" s="1" t="s">
        <v>17</v>
      </c>
      <c r="C75" s="1" t="s">
        <v>117</v>
      </c>
      <c r="D75" s="2" t="s">
        <v>118</v>
      </c>
      <c r="E75" s="3"/>
      <c r="F75" s="3"/>
      <c r="G75" s="3"/>
      <c r="H75" s="4" t="e">
        <f t="shared" si="2"/>
        <v>#DIV/0!</v>
      </c>
    </row>
    <row r="76" spans="1:8" s="5" customFormat="1" ht="15" customHeight="1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customHeight="1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 t="shared" si="2"/>
        <v>#DIV/0!</v>
      </c>
    </row>
    <row r="79" spans="1:8" s="5" customFormat="1" ht="15" customHeight="1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 t="shared" si="2"/>
        <v>#DIV/0!</v>
      </c>
    </row>
    <row r="80" spans="1:8" s="5" customFormat="1" ht="15" hidden="1">
      <c r="A80" s="1" t="s">
        <v>20</v>
      </c>
      <c r="B80" s="1" t="s">
        <v>17</v>
      </c>
      <c r="C80" s="1"/>
      <c r="D80" s="2"/>
      <c r="E80" s="3"/>
      <c r="F80" s="3"/>
      <c r="G80" s="3"/>
      <c r="H80" s="4" t="e">
        <f>G80/E80</f>
        <v>#DIV/0!</v>
      </c>
    </row>
    <row r="81" spans="1:8" s="5" customFormat="1" ht="15" hidden="1">
      <c r="A81" s="1" t="s">
        <v>20</v>
      </c>
      <c r="B81" s="1" t="s">
        <v>17</v>
      </c>
      <c r="C81" s="1"/>
      <c r="D81" s="2"/>
      <c r="E81" s="3"/>
      <c r="F81" s="3"/>
      <c r="G81" s="3"/>
      <c r="H81" s="4" t="e">
        <f>G81/E81</f>
        <v>#DIV/0!</v>
      </c>
    </row>
    <row r="82" spans="1:8" s="25" customFormat="1" ht="71.25">
      <c r="A82" s="20" t="s">
        <v>20</v>
      </c>
      <c r="B82" s="20" t="s">
        <v>20</v>
      </c>
      <c r="C82" s="26"/>
      <c r="D82" s="27" t="s">
        <v>26</v>
      </c>
      <c r="E82" s="23">
        <f>SUM(E83:E98)</f>
        <v>3091</v>
      </c>
      <c r="F82" s="23">
        <f>SUM(F83:F98)</f>
        <v>2268.083</v>
      </c>
      <c r="G82" s="23">
        <f>SUM(G83:G98)</f>
        <v>2262.4590000000003</v>
      </c>
      <c r="H82" s="24">
        <f aca="true" t="shared" si="3" ref="H82:H98">G82/E82</f>
        <v>0.7319505014558396</v>
      </c>
    </row>
    <row r="83" spans="1:8" s="5" customFormat="1" ht="15">
      <c r="A83" s="1" t="s">
        <v>20</v>
      </c>
      <c r="B83" s="1" t="s">
        <v>20</v>
      </c>
      <c r="C83" s="1" t="s">
        <v>55</v>
      </c>
      <c r="D83" s="2" t="s">
        <v>56</v>
      </c>
      <c r="E83" s="3">
        <v>1687.788</v>
      </c>
      <c r="F83" s="3">
        <v>1270.888</v>
      </c>
      <c r="G83" s="3">
        <v>1270.825</v>
      </c>
      <c r="H83" s="4">
        <f t="shared" si="3"/>
        <v>0.7529529775066537</v>
      </c>
    </row>
    <row r="84" spans="1:8" s="5" customFormat="1" ht="30" hidden="1">
      <c r="A84" s="1" t="s">
        <v>20</v>
      </c>
      <c r="B84" s="1" t="s">
        <v>20</v>
      </c>
      <c r="C84" s="1" t="s">
        <v>57</v>
      </c>
      <c r="D84" s="2" t="s">
        <v>58</v>
      </c>
      <c r="E84" s="3"/>
      <c r="F84" s="3"/>
      <c r="G84" s="3"/>
      <c r="H84" s="4" t="e">
        <f t="shared" si="3"/>
        <v>#DIV/0!</v>
      </c>
    </row>
    <row r="85" spans="1:8" s="5" customFormat="1" ht="45">
      <c r="A85" s="1" t="s">
        <v>20</v>
      </c>
      <c r="B85" s="1" t="s">
        <v>20</v>
      </c>
      <c r="C85" s="1" t="s">
        <v>59</v>
      </c>
      <c r="D85" s="2" t="s">
        <v>60</v>
      </c>
      <c r="E85" s="3">
        <v>509.712</v>
      </c>
      <c r="F85" s="3">
        <v>413.719</v>
      </c>
      <c r="G85" s="3">
        <v>413.658</v>
      </c>
      <c r="H85" s="4">
        <f t="shared" si="3"/>
        <v>0.8115524060646012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hidden="1">
      <c r="A87" s="1" t="s">
        <v>20</v>
      </c>
      <c r="B87" s="1" t="s">
        <v>20</v>
      </c>
      <c r="C87" s="1"/>
      <c r="D87" s="2"/>
      <c r="E87" s="3"/>
      <c r="F87" s="3"/>
      <c r="G87" s="3"/>
      <c r="H87" s="4" t="e">
        <f t="shared" si="3"/>
        <v>#DIV/0!</v>
      </c>
    </row>
    <row r="88" spans="1:8" s="5" customFormat="1" ht="15" hidden="1">
      <c r="A88" s="1" t="s">
        <v>20</v>
      </c>
      <c r="B88" s="1" t="s">
        <v>20</v>
      </c>
      <c r="C88" s="1"/>
      <c r="D88" s="2"/>
      <c r="E88" s="3"/>
      <c r="F88" s="3"/>
      <c r="G88" s="3"/>
      <c r="H88" s="4" t="e">
        <f t="shared" si="3"/>
        <v>#DIV/0!</v>
      </c>
    </row>
    <row r="89" spans="1:8" s="5" customFormat="1" ht="15" customHeight="1">
      <c r="A89" s="1" t="s">
        <v>20</v>
      </c>
      <c r="B89" s="1" t="s">
        <v>20</v>
      </c>
      <c r="C89" s="1" t="s">
        <v>111</v>
      </c>
      <c r="D89" s="2" t="s">
        <v>112</v>
      </c>
      <c r="E89" s="3">
        <v>100</v>
      </c>
      <c r="F89" s="3">
        <v>0</v>
      </c>
      <c r="G89" s="3">
        <v>0</v>
      </c>
      <c r="H89" s="4">
        <f t="shared" si="3"/>
        <v>0</v>
      </c>
    </row>
    <row r="90" spans="1:8" s="5" customFormat="1" ht="15" customHeight="1">
      <c r="A90" s="1" t="s">
        <v>20</v>
      </c>
      <c r="B90" s="1" t="s">
        <v>20</v>
      </c>
      <c r="C90" s="1" t="s">
        <v>61</v>
      </c>
      <c r="D90" s="2" t="s">
        <v>62</v>
      </c>
      <c r="E90" s="3">
        <v>719</v>
      </c>
      <c r="F90" s="3">
        <v>521.976</v>
      </c>
      <c r="G90" s="3">
        <v>521.976</v>
      </c>
      <c r="H90" s="4">
        <f t="shared" si="3"/>
        <v>0.7259749652294853</v>
      </c>
    </row>
    <row r="91" spans="1:8" s="5" customFormat="1" ht="15" customHeight="1">
      <c r="A91" s="1" t="s">
        <v>20</v>
      </c>
      <c r="B91" s="1" t="s">
        <v>20</v>
      </c>
      <c r="C91" s="1" t="s">
        <v>65</v>
      </c>
      <c r="D91" s="2" t="s">
        <v>66</v>
      </c>
      <c r="E91" s="3">
        <v>2</v>
      </c>
      <c r="F91" s="3">
        <v>0</v>
      </c>
      <c r="G91" s="3">
        <v>0</v>
      </c>
      <c r="H91" s="4">
        <f t="shared" si="3"/>
        <v>0</v>
      </c>
    </row>
    <row r="92" spans="1:8" s="5" customFormat="1" ht="15" customHeight="1" hidden="1">
      <c r="A92" s="1" t="s">
        <v>20</v>
      </c>
      <c r="B92" s="1" t="s">
        <v>20</v>
      </c>
      <c r="C92" s="1" t="s">
        <v>87</v>
      </c>
      <c r="D92" s="2" t="s">
        <v>88</v>
      </c>
      <c r="E92" s="3"/>
      <c r="F92" s="3"/>
      <c r="G92" s="3"/>
      <c r="H92" s="4" t="e">
        <f t="shared" si="3"/>
        <v>#DIV/0!</v>
      </c>
    </row>
    <row r="93" spans="1:8" s="5" customFormat="1" ht="15" customHeight="1" hidden="1">
      <c r="A93" s="1" t="s">
        <v>20</v>
      </c>
      <c r="B93" s="1" t="s">
        <v>20</v>
      </c>
      <c r="C93" s="1" t="s">
        <v>71</v>
      </c>
      <c r="D93" s="2" t="s">
        <v>72</v>
      </c>
      <c r="E93" s="3"/>
      <c r="F93" s="3"/>
      <c r="G93" s="3"/>
      <c r="H93" s="4" t="e">
        <f t="shared" si="3"/>
        <v>#DIV/0!</v>
      </c>
    </row>
    <row r="94" spans="1:8" s="5" customFormat="1" ht="15" customHeight="1">
      <c r="A94" s="1" t="s">
        <v>20</v>
      </c>
      <c r="B94" s="1" t="s">
        <v>20</v>
      </c>
      <c r="C94" s="1" t="s">
        <v>73</v>
      </c>
      <c r="D94" s="2" t="s">
        <v>74</v>
      </c>
      <c r="E94" s="3">
        <v>72.5</v>
      </c>
      <c r="F94" s="3">
        <v>61.5</v>
      </c>
      <c r="G94" s="3">
        <v>56</v>
      </c>
      <c r="H94" s="4">
        <f t="shared" si="3"/>
        <v>0.7724137931034483</v>
      </c>
    </row>
    <row r="95" spans="1:8" s="5" customFormat="1" ht="15" customHeight="1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customHeight="1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 hidden="1">
      <c r="A97" s="1" t="s">
        <v>20</v>
      </c>
      <c r="B97" s="1" t="s">
        <v>20</v>
      </c>
      <c r="C97" s="1"/>
      <c r="D97" s="2"/>
      <c r="E97" s="3"/>
      <c r="F97" s="3"/>
      <c r="G97" s="3"/>
      <c r="H97" s="4" t="e">
        <f t="shared" si="3"/>
        <v>#DIV/0!</v>
      </c>
    </row>
    <row r="98" spans="1:8" s="5" customFormat="1" ht="15" hidden="1">
      <c r="A98" s="1" t="s">
        <v>20</v>
      </c>
      <c r="B98" s="1" t="s">
        <v>20</v>
      </c>
      <c r="C98" s="1"/>
      <c r="D98" s="2"/>
      <c r="E98" s="3"/>
      <c r="F98" s="3"/>
      <c r="G98" s="3"/>
      <c r="H98" s="4" t="e">
        <f t="shared" si="3"/>
        <v>#DIV/0!</v>
      </c>
    </row>
    <row r="99" spans="1:8" s="5" customFormat="1" ht="15">
      <c r="A99" s="1"/>
      <c r="B99" s="1"/>
      <c r="C99" s="1"/>
      <c r="D99" s="2"/>
      <c r="E99" s="3"/>
      <c r="F99" s="3"/>
      <c r="G99" s="3"/>
      <c r="H99" s="4"/>
    </row>
    <row r="100" spans="1:8" s="19" customFormat="1" ht="42.75">
      <c r="A100" s="18" t="s">
        <v>21</v>
      </c>
      <c r="B100" s="18"/>
      <c r="C100" s="14"/>
      <c r="D100" s="13" t="s">
        <v>5</v>
      </c>
      <c r="E100" s="15">
        <f>E101+E116+E131</f>
        <v>6535.999999999999</v>
      </c>
      <c r="F100" s="15">
        <f>F101+F116+F131</f>
        <v>4406.241999999999</v>
      </c>
      <c r="G100" s="15">
        <f>G101+G116+G131</f>
        <v>4405.825</v>
      </c>
      <c r="H100" s="16">
        <f>G100/E100</f>
        <v>0.6740858323133415</v>
      </c>
    </row>
    <row r="101" spans="1:8" s="25" customFormat="1" ht="60">
      <c r="A101" s="20" t="s">
        <v>21</v>
      </c>
      <c r="B101" s="20" t="s">
        <v>16</v>
      </c>
      <c r="C101" s="21"/>
      <c r="D101" s="22" t="s">
        <v>103</v>
      </c>
      <c r="E101" s="23">
        <f>SUM(E102:E115)</f>
        <v>472</v>
      </c>
      <c r="F101" s="23">
        <f>SUM(F102:F115)</f>
        <v>250.097</v>
      </c>
      <c r="G101" s="23">
        <f>SUM(G102:G115)</f>
        <v>250.097</v>
      </c>
      <c r="H101" s="24">
        <f aca="true" t="shared" si="4" ref="H101:H113">G101/E101</f>
        <v>0.5298665254237288</v>
      </c>
    </row>
    <row r="102" spans="1:8" s="5" customFormat="1" ht="30">
      <c r="A102" s="1" t="s">
        <v>21</v>
      </c>
      <c r="B102" s="1" t="s">
        <v>16</v>
      </c>
      <c r="C102" s="1" t="s">
        <v>61</v>
      </c>
      <c r="D102" s="2" t="s">
        <v>62</v>
      </c>
      <c r="E102" s="3">
        <v>472</v>
      </c>
      <c r="F102" s="3">
        <v>250.097</v>
      </c>
      <c r="G102" s="3">
        <v>250.097</v>
      </c>
      <c r="H102" s="4">
        <f t="shared" si="4"/>
        <v>0.5298665254237288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customHeight="1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 t="shared" si="4"/>
        <v>#DIV/0!</v>
      </c>
    </row>
    <row r="113" spans="1:8" s="5" customFormat="1" ht="15" customHeight="1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 t="shared" si="4"/>
        <v>#DIV/0!</v>
      </c>
    </row>
    <row r="114" spans="1:8" s="5" customFormat="1" ht="15" hidden="1">
      <c r="A114" s="1" t="s">
        <v>21</v>
      </c>
      <c r="B114" s="1" t="s">
        <v>16</v>
      </c>
      <c r="C114" s="1"/>
      <c r="D114" s="2"/>
      <c r="E114" s="3"/>
      <c r="F114" s="3"/>
      <c r="G114" s="3"/>
      <c r="H114" s="4" t="e">
        <f>G114/E114</f>
        <v>#DIV/0!</v>
      </c>
    </row>
    <row r="115" spans="1:8" s="5" customFormat="1" ht="15" hidden="1">
      <c r="A115" s="1" t="s">
        <v>21</v>
      </c>
      <c r="B115" s="1" t="s">
        <v>16</v>
      </c>
      <c r="C115" s="1"/>
      <c r="D115" s="2"/>
      <c r="E115" s="3"/>
      <c r="F115" s="3"/>
      <c r="G115" s="3"/>
      <c r="H115" s="4" t="e">
        <f>G115/E115</f>
        <v>#DIV/0!</v>
      </c>
    </row>
    <row r="116" spans="1:8" s="25" customFormat="1" ht="45">
      <c r="A116" s="20" t="s">
        <v>21</v>
      </c>
      <c r="B116" s="20" t="s">
        <v>17</v>
      </c>
      <c r="C116" s="21"/>
      <c r="D116" s="22" t="s">
        <v>27</v>
      </c>
      <c r="E116" s="23">
        <f>SUM(E117:E130)</f>
        <v>0</v>
      </c>
      <c r="F116" s="23">
        <f>SUM(F117:F130)</f>
        <v>0</v>
      </c>
      <c r="G116" s="23">
        <f>SUM(G117:G130)</f>
        <v>0</v>
      </c>
      <c r="H116" s="24"/>
    </row>
    <row r="117" spans="1:8" s="5" customFormat="1" ht="15" customHeight="1" hidden="1">
      <c r="A117" s="1" t="s">
        <v>21</v>
      </c>
      <c r="B117" s="1" t="s">
        <v>17</v>
      </c>
      <c r="C117" s="1" t="s">
        <v>61</v>
      </c>
      <c r="D117" s="2" t="s">
        <v>62</v>
      </c>
      <c r="E117" s="3"/>
      <c r="F117" s="3"/>
      <c r="G117" s="3"/>
      <c r="H117" s="4" t="e">
        <f aca="true" t="shared" si="5" ref="H117:H128">G117/E117</f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customHeight="1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 t="shared" si="5"/>
        <v>#DIV/0!</v>
      </c>
    </row>
    <row r="128" spans="1:8" s="5" customFormat="1" ht="15" customHeight="1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 t="shared" si="5"/>
        <v>#DIV/0!</v>
      </c>
    </row>
    <row r="129" spans="1:8" s="5" customFormat="1" ht="15" hidden="1">
      <c r="A129" s="1" t="s">
        <v>21</v>
      </c>
      <c r="B129" s="1" t="s">
        <v>17</v>
      </c>
      <c r="C129" s="1"/>
      <c r="D129" s="2"/>
      <c r="E129" s="3"/>
      <c r="F129" s="3"/>
      <c r="G129" s="3"/>
      <c r="H129" s="4" t="e">
        <f>G129/E129</f>
        <v>#DIV/0!</v>
      </c>
    </row>
    <row r="130" spans="1:8" s="5" customFormat="1" ht="15" hidden="1">
      <c r="A130" s="1" t="s">
        <v>21</v>
      </c>
      <c r="B130" s="1" t="s">
        <v>17</v>
      </c>
      <c r="C130" s="1"/>
      <c r="D130" s="2"/>
      <c r="E130" s="3"/>
      <c r="F130" s="3"/>
      <c r="G130" s="3"/>
      <c r="H130" s="4" t="e">
        <f aca="true" t="shared" si="6" ref="H130:H147">G130/E130</f>
        <v>#DIV/0!</v>
      </c>
    </row>
    <row r="131" spans="1:8" s="25" customFormat="1" ht="30">
      <c r="A131" s="20" t="s">
        <v>21</v>
      </c>
      <c r="B131" s="20" t="s">
        <v>20</v>
      </c>
      <c r="C131" s="21"/>
      <c r="D131" s="22" t="s">
        <v>104</v>
      </c>
      <c r="E131" s="23">
        <f>SUM(E132:E147)</f>
        <v>6063.999999999999</v>
      </c>
      <c r="F131" s="23">
        <f>SUM(F132:F147)</f>
        <v>4156.1449999999995</v>
      </c>
      <c r="G131" s="23">
        <f>SUM(G132:G147)</f>
        <v>4155.728</v>
      </c>
      <c r="H131" s="24">
        <f>G131/E131</f>
        <v>0.6853113456464381</v>
      </c>
    </row>
    <row r="132" spans="1:8" s="5" customFormat="1" ht="15">
      <c r="A132" s="1" t="s">
        <v>21</v>
      </c>
      <c r="B132" s="1" t="s">
        <v>20</v>
      </c>
      <c r="C132" s="1" t="s">
        <v>55</v>
      </c>
      <c r="D132" s="2" t="s">
        <v>119</v>
      </c>
      <c r="E132" s="3">
        <v>2194.469</v>
      </c>
      <c r="F132" s="3">
        <v>1418.855</v>
      </c>
      <c r="G132" s="3">
        <v>1418.855</v>
      </c>
      <c r="H132" s="4">
        <f t="shared" si="6"/>
        <v>0.6465596005229511</v>
      </c>
    </row>
    <row r="133" spans="1:8" s="5" customFormat="1" ht="30">
      <c r="A133" s="1" t="s">
        <v>21</v>
      </c>
      <c r="B133" s="1" t="s">
        <v>20</v>
      </c>
      <c r="C133" s="1" t="s">
        <v>57</v>
      </c>
      <c r="D133" s="2" t="s">
        <v>120</v>
      </c>
      <c r="E133" s="3">
        <v>70.5</v>
      </c>
      <c r="F133" s="3">
        <v>62.386</v>
      </c>
      <c r="G133" s="3">
        <v>61.989</v>
      </c>
      <c r="H133" s="4">
        <f t="shared" si="6"/>
        <v>0.8792765957446809</v>
      </c>
    </row>
    <row r="134" spans="1:8" s="5" customFormat="1" ht="45">
      <c r="A134" s="1" t="s">
        <v>21</v>
      </c>
      <c r="B134" s="1" t="s">
        <v>20</v>
      </c>
      <c r="C134" s="1" t="s">
        <v>59</v>
      </c>
      <c r="D134" s="2" t="s">
        <v>121</v>
      </c>
      <c r="E134" s="3">
        <v>662.731</v>
      </c>
      <c r="F134" s="3">
        <v>477.074</v>
      </c>
      <c r="G134" s="3">
        <v>477.074</v>
      </c>
      <c r="H134" s="4">
        <f t="shared" si="6"/>
        <v>0.7198606976284496</v>
      </c>
    </row>
    <row r="135" spans="1:8" s="5" customFormat="1" ht="30">
      <c r="A135" s="1" t="s">
        <v>21</v>
      </c>
      <c r="B135" s="1" t="s">
        <v>20</v>
      </c>
      <c r="C135" s="1" t="s">
        <v>75</v>
      </c>
      <c r="D135" s="2" t="s">
        <v>76</v>
      </c>
      <c r="E135" s="3">
        <v>2283.475</v>
      </c>
      <c r="F135" s="3">
        <v>1674.56</v>
      </c>
      <c r="G135" s="3">
        <v>1674.54</v>
      </c>
      <c r="H135" s="4">
        <f t="shared" si="6"/>
        <v>0.73332968392472</v>
      </c>
    </row>
    <row r="136" spans="1:8" s="5" customFormat="1" ht="30">
      <c r="A136" s="1" t="s">
        <v>21</v>
      </c>
      <c r="B136" s="1" t="s">
        <v>20</v>
      </c>
      <c r="C136" s="1" t="s">
        <v>77</v>
      </c>
      <c r="D136" s="2" t="s">
        <v>78</v>
      </c>
      <c r="E136" s="3">
        <v>3.875</v>
      </c>
      <c r="F136" s="3">
        <v>3.875</v>
      </c>
      <c r="G136" s="3">
        <v>3.875</v>
      </c>
      <c r="H136" s="4">
        <f t="shared" si="6"/>
        <v>1</v>
      </c>
    </row>
    <row r="137" spans="1:8" s="5" customFormat="1" ht="45">
      <c r="A137" s="1" t="s">
        <v>21</v>
      </c>
      <c r="B137" s="1" t="s">
        <v>20</v>
      </c>
      <c r="C137" s="1" t="s">
        <v>79</v>
      </c>
      <c r="D137" s="2" t="s">
        <v>80</v>
      </c>
      <c r="E137" s="3">
        <v>689.61</v>
      </c>
      <c r="F137" s="3">
        <v>489.195</v>
      </c>
      <c r="G137" s="3">
        <v>489.195</v>
      </c>
      <c r="H137" s="4">
        <f t="shared" si="6"/>
        <v>0.7093792143385391</v>
      </c>
    </row>
    <row r="138" spans="1:8" s="5" customFormat="1" ht="30">
      <c r="A138" s="1" t="s">
        <v>21</v>
      </c>
      <c r="B138" s="1" t="s">
        <v>20</v>
      </c>
      <c r="C138" s="1" t="s">
        <v>61</v>
      </c>
      <c r="D138" s="2" t="s">
        <v>62</v>
      </c>
      <c r="E138" s="3">
        <v>159.34</v>
      </c>
      <c r="F138" s="3">
        <v>30.2</v>
      </c>
      <c r="G138" s="3">
        <v>30.2</v>
      </c>
      <c r="H138" s="4">
        <f t="shared" si="6"/>
        <v>0.18953181875235345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customHeight="1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customHeight="1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 hidden="1">
      <c r="A146" s="1" t="s">
        <v>21</v>
      </c>
      <c r="B146" s="1" t="s">
        <v>20</v>
      </c>
      <c r="C146" s="1"/>
      <c r="D146" s="2"/>
      <c r="E146" s="3"/>
      <c r="F146" s="3"/>
      <c r="G146" s="3"/>
      <c r="H146" s="4" t="e">
        <f t="shared" si="6"/>
        <v>#DIV/0!</v>
      </c>
    </row>
    <row r="147" spans="1:8" s="5" customFormat="1" ht="15" hidden="1">
      <c r="A147" s="1" t="s">
        <v>21</v>
      </c>
      <c r="B147" s="1" t="s">
        <v>20</v>
      </c>
      <c r="C147" s="1"/>
      <c r="D147" s="2"/>
      <c r="E147" s="3"/>
      <c r="F147" s="3"/>
      <c r="G147" s="3"/>
      <c r="H147" s="4" t="e">
        <f t="shared" si="6"/>
        <v>#DIV/0!</v>
      </c>
    </row>
    <row r="148" spans="1:8" s="5" customFormat="1" ht="15">
      <c r="A148" s="1"/>
      <c r="B148" s="1"/>
      <c r="C148" s="1"/>
      <c r="D148" s="2"/>
      <c r="E148" s="3"/>
      <c r="F148" s="3"/>
      <c r="G148" s="3"/>
      <c r="H148" s="4"/>
    </row>
    <row r="149" spans="1:8" s="19" customFormat="1" ht="14.25">
      <c r="A149" s="18" t="s">
        <v>22</v>
      </c>
      <c r="B149" s="18"/>
      <c r="C149" s="14"/>
      <c r="D149" s="13" t="s">
        <v>6</v>
      </c>
      <c r="E149" s="15">
        <f>E150+E161+E176+E194</f>
        <v>104068.194</v>
      </c>
      <c r="F149" s="15">
        <f>F150+F161+F176+F194</f>
        <v>65228.587999999996</v>
      </c>
      <c r="G149" s="15">
        <f>G150+G161+G176+G194</f>
        <v>65225.491</v>
      </c>
      <c r="H149" s="16">
        <f>G149/E149</f>
        <v>0.6267572107574001</v>
      </c>
    </row>
    <row r="150" spans="1:8" s="25" customFormat="1" ht="30">
      <c r="A150" s="20" t="s">
        <v>22</v>
      </c>
      <c r="B150" s="20" t="s">
        <v>16</v>
      </c>
      <c r="C150" s="21"/>
      <c r="D150" s="22" t="s">
        <v>152</v>
      </c>
      <c r="E150" s="23">
        <f>SUM(E151:E160)</f>
        <v>45726.225000000006</v>
      </c>
      <c r="F150" s="23">
        <f>SUM(F151:F160)</f>
        <v>28454.198999999997</v>
      </c>
      <c r="G150" s="23">
        <f>SUM(G151:G160)</f>
        <v>28454.198999999997</v>
      </c>
      <c r="H150" s="28">
        <f aca="true" t="shared" si="7" ref="H150:H159">G150/E150</f>
        <v>0.6222730828971775</v>
      </c>
    </row>
    <row r="151" spans="1:8" s="5" customFormat="1" ht="15">
      <c r="A151" s="1" t="s">
        <v>22</v>
      </c>
      <c r="B151" s="1" t="s">
        <v>16</v>
      </c>
      <c r="C151" s="1" t="s">
        <v>55</v>
      </c>
      <c r="D151" s="2" t="s">
        <v>119</v>
      </c>
      <c r="E151" s="3">
        <v>20492.165999999997</v>
      </c>
      <c r="F151" s="3">
        <v>12437.657</v>
      </c>
      <c r="G151" s="3">
        <v>12437.657</v>
      </c>
      <c r="H151" s="4">
        <f t="shared" si="7"/>
        <v>0.6069469181539912</v>
      </c>
    </row>
    <row r="152" spans="1:8" s="5" customFormat="1" ht="30" hidden="1">
      <c r="A152" s="1" t="s">
        <v>22</v>
      </c>
      <c r="B152" s="1" t="s">
        <v>16</v>
      </c>
      <c r="C152" s="1" t="s">
        <v>57</v>
      </c>
      <c r="D152" s="2" t="s">
        <v>120</v>
      </c>
      <c r="E152" s="3"/>
      <c r="F152" s="3"/>
      <c r="G152" s="3"/>
      <c r="H152" s="4" t="e">
        <f t="shared" si="7"/>
        <v>#DIV/0!</v>
      </c>
    </row>
    <row r="153" spans="1:8" s="5" customFormat="1" ht="45">
      <c r="A153" s="1" t="s">
        <v>22</v>
      </c>
      <c r="B153" s="1" t="s">
        <v>16</v>
      </c>
      <c r="C153" s="1" t="s">
        <v>59</v>
      </c>
      <c r="D153" s="2" t="s">
        <v>121</v>
      </c>
      <c r="E153" s="3">
        <v>6187.827</v>
      </c>
      <c r="F153" s="3">
        <v>3690.7309999999998</v>
      </c>
      <c r="G153" s="3">
        <v>3690.7309999999998</v>
      </c>
      <c r="H153" s="4">
        <f t="shared" si="7"/>
        <v>0.5964502562854456</v>
      </c>
    </row>
    <row r="154" spans="1:8" s="5" customFormat="1" ht="30">
      <c r="A154" s="1" t="s">
        <v>22</v>
      </c>
      <c r="B154" s="1" t="s">
        <v>16</v>
      </c>
      <c r="C154" s="1" t="s">
        <v>61</v>
      </c>
      <c r="D154" s="2" t="s">
        <v>62</v>
      </c>
      <c r="E154" s="3">
        <v>766.545</v>
      </c>
      <c r="F154" s="3">
        <v>361.639</v>
      </c>
      <c r="G154" s="3">
        <v>361.639</v>
      </c>
      <c r="H154" s="4">
        <f t="shared" si="7"/>
        <v>0.4717779125817793</v>
      </c>
    </row>
    <row r="155" spans="1:8" s="5" customFormat="1" ht="30">
      <c r="A155" s="1" t="s">
        <v>22</v>
      </c>
      <c r="B155" s="1" t="s">
        <v>16</v>
      </c>
      <c r="C155" s="1" t="s">
        <v>65</v>
      </c>
      <c r="D155" s="2" t="s">
        <v>66</v>
      </c>
      <c r="E155" s="3">
        <v>0.807</v>
      </c>
      <c r="F155" s="3">
        <v>0.807</v>
      </c>
      <c r="G155" s="3">
        <v>0.807</v>
      </c>
      <c r="H155" s="4">
        <f t="shared" si="7"/>
        <v>1</v>
      </c>
    </row>
    <row r="156" spans="1:8" s="5" customFormat="1" ht="60">
      <c r="A156" s="1" t="s">
        <v>22</v>
      </c>
      <c r="B156" s="1" t="s">
        <v>16</v>
      </c>
      <c r="C156" s="1" t="s">
        <v>67</v>
      </c>
      <c r="D156" s="2" t="s">
        <v>68</v>
      </c>
      <c r="E156" s="3">
        <v>16990.58</v>
      </c>
      <c r="F156" s="3">
        <v>11245.065</v>
      </c>
      <c r="G156" s="3">
        <v>11245.065</v>
      </c>
      <c r="H156" s="4">
        <f t="shared" si="7"/>
        <v>0.6618411496252629</v>
      </c>
    </row>
    <row r="157" spans="1:8" s="5" customFormat="1" ht="15">
      <c r="A157" s="1" t="s">
        <v>22</v>
      </c>
      <c r="B157" s="1" t="s">
        <v>16</v>
      </c>
      <c r="C157" s="1" t="s">
        <v>69</v>
      </c>
      <c r="D157" s="2" t="s">
        <v>70</v>
      </c>
      <c r="E157" s="3">
        <v>1281.4</v>
      </c>
      <c r="F157" s="3">
        <v>711.4</v>
      </c>
      <c r="G157" s="3">
        <v>711.4</v>
      </c>
      <c r="H157" s="4">
        <f t="shared" si="7"/>
        <v>0.5551740284064304</v>
      </c>
    </row>
    <row r="158" spans="1:8" s="5" customFormat="1" ht="30">
      <c r="A158" s="1" t="s">
        <v>22</v>
      </c>
      <c r="B158" s="1" t="s">
        <v>16</v>
      </c>
      <c r="C158" s="1" t="s">
        <v>123</v>
      </c>
      <c r="D158" s="2" t="s">
        <v>124</v>
      </c>
      <c r="E158" s="3">
        <v>6.6</v>
      </c>
      <c r="F158" s="3">
        <v>6.6</v>
      </c>
      <c r="G158" s="3">
        <v>6.6</v>
      </c>
      <c r="H158" s="4">
        <f t="shared" si="7"/>
        <v>1</v>
      </c>
    </row>
    <row r="159" spans="1:8" s="5" customFormat="1" ht="15">
      <c r="A159" s="1" t="s">
        <v>22</v>
      </c>
      <c r="B159" s="1" t="s">
        <v>16</v>
      </c>
      <c r="C159" s="1" t="s">
        <v>71</v>
      </c>
      <c r="D159" s="2" t="s">
        <v>72</v>
      </c>
      <c r="E159" s="3">
        <v>0.3</v>
      </c>
      <c r="F159" s="3">
        <v>0.3</v>
      </c>
      <c r="G159" s="3">
        <v>0.3</v>
      </c>
      <c r="H159" s="4">
        <f t="shared" si="7"/>
        <v>1</v>
      </c>
    </row>
    <row r="160" spans="1:8" s="5" customFormat="1" ht="15" hidden="1">
      <c r="A160" s="1"/>
      <c r="B160" s="1"/>
      <c r="C160" s="1"/>
      <c r="D160" s="2"/>
      <c r="E160" s="3"/>
      <c r="F160" s="3"/>
      <c r="G160" s="3"/>
      <c r="H160" s="4"/>
    </row>
    <row r="161" spans="1:8" s="25" customFormat="1" ht="30">
      <c r="A161" s="20" t="s">
        <v>22</v>
      </c>
      <c r="B161" s="20" t="s">
        <v>17</v>
      </c>
      <c r="C161" s="21"/>
      <c r="D161" s="22" t="s">
        <v>28</v>
      </c>
      <c r="E161" s="23">
        <f>SUM(E162:E175)</f>
        <v>1611.189</v>
      </c>
      <c r="F161" s="23">
        <f>SUM(F162:F175)</f>
        <v>1170.015</v>
      </c>
      <c r="G161" s="23">
        <f>SUM(G162:G175)</f>
        <v>1169.9990000000003</v>
      </c>
      <c r="H161" s="28">
        <f aca="true" t="shared" si="8" ref="H161:H175">G161/E161</f>
        <v>0.726171169242094</v>
      </c>
    </row>
    <row r="162" spans="1:8" s="5" customFormat="1" ht="15">
      <c r="A162" s="1" t="s">
        <v>22</v>
      </c>
      <c r="B162" s="1" t="s">
        <v>17</v>
      </c>
      <c r="C162" s="1" t="s">
        <v>55</v>
      </c>
      <c r="D162" s="2" t="s">
        <v>56</v>
      </c>
      <c r="E162" s="3">
        <v>631.741</v>
      </c>
      <c r="F162" s="3">
        <v>453.382</v>
      </c>
      <c r="G162" s="3">
        <v>453.367</v>
      </c>
      <c r="H162" s="4">
        <f t="shared" si="8"/>
        <v>0.7176469470874932</v>
      </c>
    </row>
    <row r="163" spans="1:8" s="5" customFormat="1" ht="30" hidden="1">
      <c r="A163" s="1" t="s">
        <v>22</v>
      </c>
      <c r="B163" s="1" t="s">
        <v>17</v>
      </c>
      <c r="C163" s="1" t="s">
        <v>57</v>
      </c>
      <c r="D163" s="2" t="s">
        <v>58</v>
      </c>
      <c r="E163" s="3"/>
      <c r="F163" s="3"/>
      <c r="G163" s="3"/>
      <c r="H163" s="4" t="e">
        <f t="shared" si="8"/>
        <v>#DIV/0!</v>
      </c>
    </row>
    <row r="164" spans="1:8" s="5" customFormat="1" ht="45">
      <c r="A164" s="1" t="s">
        <v>22</v>
      </c>
      <c r="B164" s="1" t="s">
        <v>17</v>
      </c>
      <c r="C164" s="1" t="s">
        <v>59</v>
      </c>
      <c r="D164" s="2" t="s">
        <v>60</v>
      </c>
      <c r="E164" s="3">
        <v>190.786</v>
      </c>
      <c r="F164" s="3">
        <v>141.469</v>
      </c>
      <c r="G164" s="3">
        <v>141.468</v>
      </c>
      <c r="H164" s="4">
        <f t="shared" si="8"/>
        <v>0.7415009487069281</v>
      </c>
    </row>
    <row r="165" spans="1:8" s="5" customFormat="1" ht="30">
      <c r="A165" s="1" t="s">
        <v>22</v>
      </c>
      <c r="B165" s="1" t="s">
        <v>17</v>
      </c>
      <c r="C165" s="1" t="s">
        <v>61</v>
      </c>
      <c r="D165" s="2" t="s">
        <v>62</v>
      </c>
      <c r="E165" s="3">
        <v>788.662</v>
      </c>
      <c r="F165" s="3">
        <v>575.1640000000001</v>
      </c>
      <c r="G165" s="3">
        <v>575.1640000000001</v>
      </c>
      <c r="H165" s="4">
        <f t="shared" si="8"/>
        <v>0.7292908749248729</v>
      </c>
    </row>
    <row r="166" spans="1:8" s="5" customFormat="1" ht="15" hidden="1">
      <c r="A166" s="1" t="s">
        <v>22</v>
      </c>
      <c r="B166" s="1" t="s">
        <v>17</v>
      </c>
      <c r="C166" s="1" t="s">
        <v>71</v>
      </c>
      <c r="D166" s="2" t="s">
        <v>72</v>
      </c>
      <c r="E166" s="3"/>
      <c r="F166" s="3"/>
      <c r="G166" s="3"/>
      <c r="H166" s="4" t="e">
        <f t="shared" si="8"/>
        <v>#DIV/0!</v>
      </c>
    </row>
    <row r="167" spans="1:8" s="5" customFormat="1" ht="15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customHeight="1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customHeight="1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5" customFormat="1" ht="15" hidden="1">
      <c r="A174" s="1" t="s">
        <v>22</v>
      </c>
      <c r="B174" s="1" t="s">
        <v>17</v>
      </c>
      <c r="C174" s="1"/>
      <c r="D174" s="2"/>
      <c r="E174" s="3"/>
      <c r="F174" s="3"/>
      <c r="G174" s="3"/>
      <c r="H174" s="4" t="e">
        <f t="shared" si="8"/>
        <v>#DIV/0!</v>
      </c>
    </row>
    <row r="175" spans="1:8" s="5" customFormat="1" ht="15" hidden="1">
      <c r="A175" s="1" t="s">
        <v>22</v>
      </c>
      <c r="B175" s="1" t="s">
        <v>17</v>
      </c>
      <c r="C175" s="1"/>
      <c r="D175" s="2"/>
      <c r="E175" s="3"/>
      <c r="F175" s="3"/>
      <c r="G175" s="3"/>
      <c r="H175" s="4" t="e">
        <f t="shared" si="8"/>
        <v>#DIV/0!</v>
      </c>
    </row>
    <row r="176" spans="1:8" s="25" customFormat="1" ht="15">
      <c r="A176" s="20" t="s">
        <v>22</v>
      </c>
      <c r="B176" s="20" t="s">
        <v>20</v>
      </c>
      <c r="C176" s="21"/>
      <c r="D176" s="22" t="s">
        <v>125</v>
      </c>
      <c r="E176" s="23">
        <f>SUM(E177:E193)</f>
        <v>46942.105</v>
      </c>
      <c r="F176" s="23">
        <f>SUM(F177:F193)</f>
        <v>30255.258</v>
      </c>
      <c r="G176" s="23">
        <f>SUM(G177:G193)</f>
        <v>30255.258</v>
      </c>
      <c r="H176" s="28">
        <f aca="true" t="shared" si="9" ref="H176:H209">G176/E176</f>
        <v>0.6445228223148494</v>
      </c>
    </row>
    <row r="177" spans="1:8" s="5" customFormat="1" ht="45">
      <c r="A177" s="1" t="s">
        <v>22</v>
      </c>
      <c r="B177" s="1" t="s">
        <v>20</v>
      </c>
      <c r="C177" s="1" t="s">
        <v>107</v>
      </c>
      <c r="D177" s="2" t="s">
        <v>122</v>
      </c>
      <c r="E177" s="3">
        <v>15</v>
      </c>
      <c r="F177" s="3">
        <v>0</v>
      </c>
      <c r="G177" s="3">
        <v>0</v>
      </c>
      <c r="H177" s="4">
        <f t="shared" si="9"/>
        <v>0</v>
      </c>
    </row>
    <row r="178" spans="1:8" s="5" customFormat="1" ht="30" hidden="1">
      <c r="A178" s="1" t="s">
        <v>22</v>
      </c>
      <c r="B178" s="1" t="s">
        <v>20</v>
      </c>
      <c r="C178" s="1" t="s">
        <v>77</v>
      </c>
      <c r="D178" s="2" t="s">
        <v>78</v>
      </c>
      <c r="E178" s="3"/>
      <c r="F178" s="3"/>
      <c r="G178" s="3"/>
      <c r="H178" s="4" t="e">
        <f t="shared" si="9"/>
        <v>#DIV/0!</v>
      </c>
    </row>
    <row r="179" spans="1:8" s="5" customFormat="1" ht="30">
      <c r="A179" s="1" t="s">
        <v>22</v>
      </c>
      <c r="B179" s="1" t="s">
        <v>20</v>
      </c>
      <c r="C179" s="1" t="s">
        <v>61</v>
      </c>
      <c r="D179" s="2" t="s">
        <v>62</v>
      </c>
      <c r="E179" s="3">
        <v>194.94</v>
      </c>
      <c r="F179" s="3">
        <v>118.221</v>
      </c>
      <c r="G179" s="3">
        <v>118.221</v>
      </c>
      <c r="H179" s="4">
        <f t="shared" si="9"/>
        <v>0.6064481378885811</v>
      </c>
    </row>
    <row r="180" spans="1:8" s="5" customFormat="1" ht="30">
      <c r="A180" s="1" t="s">
        <v>22</v>
      </c>
      <c r="B180" s="1" t="s">
        <v>20</v>
      </c>
      <c r="C180" s="1" t="s">
        <v>65</v>
      </c>
      <c r="D180" s="2" t="s">
        <v>66</v>
      </c>
      <c r="E180" s="3">
        <v>38</v>
      </c>
      <c r="F180" s="3">
        <v>38</v>
      </c>
      <c r="G180" s="3">
        <v>38</v>
      </c>
      <c r="H180" s="4">
        <f t="shared" si="9"/>
        <v>1</v>
      </c>
    </row>
    <row r="181" spans="1:8" s="5" customFormat="1" ht="15" hidden="1">
      <c r="A181" s="1" t="s">
        <v>22</v>
      </c>
      <c r="B181" s="1" t="s">
        <v>20</v>
      </c>
      <c r="C181" s="1" t="s">
        <v>109</v>
      </c>
      <c r="D181" s="2" t="s">
        <v>110</v>
      </c>
      <c r="E181" s="3"/>
      <c r="F181" s="3"/>
      <c r="G181" s="3"/>
      <c r="H181" s="4" t="e">
        <f t="shared" si="9"/>
        <v>#DIV/0!</v>
      </c>
    </row>
    <row r="182" spans="1:8" s="5" customFormat="1" ht="15">
      <c r="A182" s="1" t="s">
        <v>22</v>
      </c>
      <c r="B182" s="1" t="s">
        <v>20</v>
      </c>
      <c r="C182" s="1" t="s">
        <v>113</v>
      </c>
      <c r="D182" s="2" t="s">
        <v>114</v>
      </c>
      <c r="E182" s="3">
        <v>69</v>
      </c>
      <c r="F182" s="3">
        <v>45</v>
      </c>
      <c r="G182" s="3">
        <v>45</v>
      </c>
      <c r="H182" s="4">
        <f t="shared" si="9"/>
        <v>0.6521739130434783</v>
      </c>
    </row>
    <row r="183" spans="1:8" s="5" customFormat="1" ht="15" hidden="1">
      <c r="A183" s="1" t="s">
        <v>22</v>
      </c>
      <c r="B183" s="1" t="s">
        <v>20</v>
      </c>
      <c r="C183" s="1" t="s">
        <v>87</v>
      </c>
      <c r="D183" s="2" t="s">
        <v>88</v>
      </c>
      <c r="E183" s="3"/>
      <c r="F183" s="3"/>
      <c r="G183" s="3"/>
      <c r="H183" s="4" t="e">
        <f t="shared" si="9"/>
        <v>#DIV/0!</v>
      </c>
    </row>
    <row r="184" spans="1:8" s="5" customFormat="1" ht="60">
      <c r="A184" s="1" t="s">
        <v>22</v>
      </c>
      <c r="B184" s="1" t="s">
        <v>20</v>
      </c>
      <c r="C184" s="1" t="s">
        <v>67</v>
      </c>
      <c r="D184" s="2" t="s">
        <v>68</v>
      </c>
      <c r="E184" s="3">
        <v>44713.473</v>
      </c>
      <c r="F184" s="3">
        <v>28142.345</v>
      </c>
      <c r="G184" s="3">
        <v>28142.345</v>
      </c>
      <c r="H184" s="4">
        <f t="shared" si="9"/>
        <v>0.6293929572413219</v>
      </c>
    </row>
    <row r="185" spans="1:8" s="5" customFormat="1" ht="15">
      <c r="A185" s="1" t="s">
        <v>22</v>
      </c>
      <c r="B185" s="1" t="s">
        <v>20</v>
      </c>
      <c r="C185" s="1" t="s">
        <v>69</v>
      </c>
      <c r="D185" s="2" t="s">
        <v>70</v>
      </c>
      <c r="E185" s="3">
        <v>1911.692</v>
      </c>
      <c r="F185" s="3">
        <v>1911.692</v>
      </c>
      <c r="G185" s="3">
        <v>1911.692</v>
      </c>
      <c r="H185" s="4">
        <f t="shared" si="9"/>
        <v>1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customHeight="1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customHeight="1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5" customFormat="1" ht="15" hidden="1">
      <c r="A192" s="1" t="s">
        <v>22</v>
      </c>
      <c r="B192" s="1" t="s">
        <v>20</v>
      </c>
      <c r="C192" s="1"/>
      <c r="D192" s="2"/>
      <c r="E192" s="3"/>
      <c r="F192" s="3"/>
      <c r="G192" s="3"/>
      <c r="H192" s="4" t="e">
        <f t="shared" si="9"/>
        <v>#DIV/0!</v>
      </c>
    </row>
    <row r="193" spans="1:8" s="5" customFormat="1" ht="15" hidden="1">
      <c r="A193" s="1" t="s">
        <v>22</v>
      </c>
      <c r="B193" s="1" t="s">
        <v>20</v>
      </c>
      <c r="C193" s="1"/>
      <c r="D193" s="2"/>
      <c r="E193" s="3"/>
      <c r="F193" s="3"/>
      <c r="G193" s="3"/>
      <c r="H193" s="4" t="e">
        <f t="shared" si="9"/>
        <v>#DIV/0!</v>
      </c>
    </row>
    <row r="194" spans="1:8" s="25" customFormat="1" ht="30">
      <c r="A194" s="20" t="s">
        <v>22</v>
      </c>
      <c r="B194" s="20" t="s">
        <v>21</v>
      </c>
      <c r="C194" s="21"/>
      <c r="D194" s="22" t="s">
        <v>29</v>
      </c>
      <c r="E194" s="23">
        <f>SUM(E195:E209)</f>
        <v>9788.675</v>
      </c>
      <c r="F194" s="23">
        <f>SUM(F195:F209)</f>
        <v>5349.116</v>
      </c>
      <c r="G194" s="23">
        <f>SUM(G195:G209)</f>
        <v>5346.035000000001</v>
      </c>
      <c r="H194" s="28">
        <f>G194/E194</f>
        <v>0.5461449072525139</v>
      </c>
    </row>
    <row r="195" spans="1:8" s="5" customFormat="1" ht="30">
      <c r="A195" s="1" t="s">
        <v>22</v>
      </c>
      <c r="B195" s="1" t="s">
        <v>21</v>
      </c>
      <c r="C195" s="1" t="s">
        <v>57</v>
      </c>
      <c r="D195" s="2" t="s">
        <v>58</v>
      </c>
      <c r="E195" s="3">
        <v>14</v>
      </c>
      <c r="F195" s="3">
        <v>11.752</v>
      </c>
      <c r="G195" s="3">
        <v>8.672</v>
      </c>
      <c r="H195" s="4">
        <f t="shared" si="9"/>
        <v>0.6194285714285714</v>
      </c>
    </row>
    <row r="196" spans="1:8" s="5" customFormat="1" ht="45" hidden="1">
      <c r="A196" s="1" t="s">
        <v>22</v>
      </c>
      <c r="B196" s="1" t="s">
        <v>21</v>
      </c>
      <c r="C196" s="1" t="s">
        <v>107</v>
      </c>
      <c r="D196" s="2" t="s">
        <v>108</v>
      </c>
      <c r="E196" s="3"/>
      <c r="F196" s="3"/>
      <c r="G196" s="3"/>
      <c r="H196" s="4" t="e">
        <f t="shared" si="9"/>
        <v>#DIV/0!</v>
      </c>
    </row>
    <row r="197" spans="1:8" s="5" customFormat="1" ht="30">
      <c r="A197" s="1" t="s">
        <v>22</v>
      </c>
      <c r="B197" s="1" t="s">
        <v>21</v>
      </c>
      <c r="C197" s="1" t="s">
        <v>75</v>
      </c>
      <c r="D197" s="2" t="s">
        <v>76</v>
      </c>
      <c r="E197" s="3">
        <v>1576.862</v>
      </c>
      <c r="F197" s="3">
        <v>940.885</v>
      </c>
      <c r="G197" s="3">
        <v>940.884</v>
      </c>
      <c r="H197" s="4">
        <f t="shared" si="9"/>
        <v>0.5966812568252643</v>
      </c>
    </row>
    <row r="198" spans="1:8" s="5" customFormat="1" ht="30" hidden="1">
      <c r="A198" s="1" t="s">
        <v>22</v>
      </c>
      <c r="B198" s="1" t="s">
        <v>21</v>
      </c>
      <c r="C198" s="1" t="s">
        <v>77</v>
      </c>
      <c r="D198" s="2" t="s">
        <v>78</v>
      </c>
      <c r="E198" s="3"/>
      <c r="F198" s="3"/>
      <c r="G198" s="3"/>
      <c r="H198" s="4" t="e">
        <f t="shared" si="9"/>
        <v>#DIV/0!</v>
      </c>
    </row>
    <row r="199" spans="1:8" s="5" customFormat="1" ht="45">
      <c r="A199" s="1" t="s">
        <v>22</v>
      </c>
      <c r="B199" s="1" t="s">
        <v>21</v>
      </c>
      <c r="C199" s="1" t="s">
        <v>79</v>
      </c>
      <c r="D199" s="2" t="s">
        <v>80</v>
      </c>
      <c r="E199" s="3">
        <v>476.213</v>
      </c>
      <c r="F199" s="3">
        <v>264.636</v>
      </c>
      <c r="G199" s="3">
        <v>264.636</v>
      </c>
      <c r="H199" s="4">
        <f t="shared" si="9"/>
        <v>0.5557093149494029</v>
      </c>
    </row>
    <row r="200" spans="1:8" s="5" customFormat="1" ht="30">
      <c r="A200" s="1" t="s">
        <v>22</v>
      </c>
      <c r="B200" s="1" t="s">
        <v>21</v>
      </c>
      <c r="C200" s="1" t="s">
        <v>61</v>
      </c>
      <c r="D200" s="2" t="s">
        <v>62</v>
      </c>
      <c r="E200" s="3">
        <v>55</v>
      </c>
      <c r="F200" s="3">
        <v>18.648</v>
      </c>
      <c r="G200" s="3">
        <v>18.648</v>
      </c>
      <c r="H200" s="4">
        <f t="shared" si="9"/>
        <v>0.33905454545454544</v>
      </c>
    </row>
    <row r="201" spans="1:8" s="5" customFormat="1" ht="60">
      <c r="A201" s="1" t="s">
        <v>22</v>
      </c>
      <c r="B201" s="1" t="s">
        <v>21</v>
      </c>
      <c r="C201" s="1" t="s">
        <v>67</v>
      </c>
      <c r="D201" s="2" t="s">
        <v>68</v>
      </c>
      <c r="E201" s="3">
        <v>5990.06</v>
      </c>
      <c r="F201" s="3">
        <v>3911.925</v>
      </c>
      <c r="G201" s="3">
        <v>3911.925</v>
      </c>
      <c r="H201" s="4">
        <f t="shared" si="9"/>
        <v>0.6530694183363772</v>
      </c>
    </row>
    <row r="202" spans="1:8" s="5" customFormat="1" ht="15">
      <c r="A202" s="1" t="s">
        <v>22</v>
      </c>
      <c r="B202" s="1" t="s">
        <v>21</v>
      </c>
      <c r="C202" s="1" t="s">
        <v>69</v>
      </c>
      <c r="D202" s="2" t="s">
        <v>70</v>
      </c>
      <c r="E202" s="3">
        <v>1676.54</v>
      </c>
      <c r="F202" s="3">
        <v>201.27</v>
      </c>
      <c r="G202" s="3">
        <v>201.27</v>
      </c>
      <c r="H202" s="4">
        <f t="shared" si="9"/>
        <v>0.12005081894854881</v>
      </c>
    </row>
    <row r="203" spans="1:8" s="5" customFormat="1" ht="15" customHeight="1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customHeight="1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customHeight="1" hidden="1">
      <c r="A206" s="1" t="s">
        <v>22</v>
      </c>
      <c r="B206" s="1" t="s">
        <v>21</v>
      </c>
      <c r="C206" s="1"/>
      <c r="D206" s="2"/>
      <c r="E206" s="3"/>
      <c r="F206" s="3"/>
      <c r="G206" s="3"/>
      <c r="H206" s="4" t="e">
        <f t="shared" si="9"/>
        <v>#DIV/0!</v>
      </c>
    </row>
    <row r="207" spans="1:8" s="5" customFormat="1" ht="15" customHeight="1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4" t="e">
        <f t="shared" si="9"/>
        <v>#DIV/0!</v>
      </c>
    </row>
    <row r="208" spans="1:8" s="5" customFormat="1" ht="15" hidden="1">
      <c r="A208" s="1" t="s">
        <v>22</v>
      </c>
      <c r="B208" s="1" t="s">
        <v>21</v>
      </c>
      <c r="C208" s="1" t="s">
        <v>73</v>
      </c>
      <c r="D208" s="2" t="s">
        <v>74</v>
      </c>
      <c r="E208" s="3"/>
      <c r="F208" s="3"/>
      <c r="G208" s="3"/>
      <c r="H208" s="4" t="e">
        <f t="shared" si="9"/>
        <v>#DIV/0!</v>
      </c>
    </row>
    <row r="209" spans="1:8" s="5" customFormat="1" ht="15" hidden="1">
      <c r="A209" s="1" t="s">
        <v>22</v>
      </c>
      <c r="B209" s="1" t="s">
        <v>21</v>
      </c>
      <c r="C209" s="1"/>
      <c r="D209" s="2"/>
      <c r="E209" s="3"/>
      <c r="F209" s="3"/>
      <c r="G209" s="3"/>
      <c r="H209" s="4" t="e">
        <f t="shared" si="9"/>
        <v>#DIV/0!</v>
      </c>
    </row>
    <row r="210" spans="1:8" s="5" customFormat="1" ht="15">
      <c r="A210" s="1"/>
      <c r="B210" s="1"/>
      <c r="C210" s="1"/>
      <c r="D210" s="2"/>
      <c r="E210" s="3"/>
      <c r="F210" s="3"/>
      <c r="G210" s="3"/>
      <c r="H210" s="4"/>
    </row>
    <row r="211" spans="1:8" s="19" customFormat="1" ht="14.25">
      <c r="A211" s="18" t="s">
        <v>30</v>
      </c>
      <c r="B211" s="18"/>
      <c r="C211" s="14"/>
      <c r="D211" s="13" t="s">
        <v>150</v>
      </c>
      <c r="E211" s="15">
        <f>E212+E228+E243</f>
        <v>11144.9</v>
      </c>
      <c r="F211" s="15">
        <f>F212+F228+F243</f>
        <v>4256.9259999999995</v>
      </c>
      <c r="G211" s="15">
        <f>G212+G228+G243</f>
        <v>4256.9259999999995</v>
      </c>
      <c r="H211" s="16">
        <f>G211/E211</f>
        <v>0.38196179418388676</v>
      </c>
    </row>
    <row r="212" spans="1:8" s="25" customFormat="1" ht="30">
      <c r="A212" s="20" t="s">
        <v>30</v>
      </c>
      <c r="B212" s="20" t="s">
        <v>16</v>
      </c>
      <c r="C212" s="21"/>
      <c r="D212" s="22" t="s">
        <v>31</v>
      </c>
      <c r="E212" s="23">
        <f>SUM(E213:E227)</f>
        <v>7764.6</v>
      </c>
      <c r="F212" s="23">
        <f>SUM(F213:F227)</f>
        <v>2232.199</v>
      </c>
      <c r="G212" s="23">
        <f>SUM(G213:G227)</f>
        <v>2232.199</v>
      </c>
      <c r="H212" s="24">
        <f aca="true" t="shared" si="10" ref="H212:H227">G212/E212</f>
        <v>0.2874840944800762</v>
      </c>
    </row>
    <row r="213" spans="1:8" s="5" customFormat="1" ht="30">
      <c r="A213" s="1" t="s">
        <v>30</v>
      </c>
      <c r="B213" s="1" t="s">
        <v>16</v>
      </c>
      <c r="C213" s="1" t="s">
        <v>57</v>
      </c>
      <c r="D213" s="2" t="s">
        <v>58</v>
      </c>
      <c r="E213" s="3">
        <v>3.55</v>
      </c>
      <c r="F213" s="3">
        <v>0</v>
      </c>
      <c r="G213" s="3">
        <v>0</v>
      </c>
      <c r="H213" s="4">
        <f t="shared" si="10"/>
        <v>0</v>
      </c>
    </row>
    <row r="214" spans="1:8" s="5" customFormat="1" ht="45">
      <c r="A214" s="1" t="s">
        <v>30</v>
      </c>
      <c r="B214" s="1" t="s">
        <v>16</v>
      </c>
      <c r="C214" s="1" t="s">
        <v>107</v>
      </c>
      <c r="D214" s="2" t="s">
        <v>108</v>
      </c>
      <c r="E214" s="3">
        <v>180.816</v>
      </c>
      <c r="F214" s="3">
        <v>128.946</v>
      </c>
      <c r="G214" s="3">
        <v>128.946</v>
      </c>
      <c r="H214" s="4">
        <f t="shared" si="10"/>
        <v>0.7131337934696045</v>
      </c>
    </row>
    <row r="215" spans="1:8" s="5" customFormat="1" ht="30">
      <c r="A215" s="1" t="s">
        <v>30</v>
      </c>
      <c r="B215" s="1" t="s">
        <v>16</v>
      </c>
      <c r="C215" s="1" t="s">
        <v>61</v>
      </c>
      <c r="D215" s="2" t="s">
        <v>62</v>
      </c>
      <c r="E215" s="3">
        <v>210.134</v>
      </c>
      <c r="F215" s="3">
        <v>100.299</v>
      </c>
      <c r="G215" s="3">
        <v>100.299</v>
      </c>
      <c r="H215" s="4">
        <f t="shared" si="10"/>
        <v>0.47730971665699035</v>
      </c>
    </row>
    <row r="216" spans="1:8" s="5" customFormat="1" ht="15">
      <c r="A216" s="1" t="s">
        <v>30</v>
      </c>
      <c r="B216" s="1" t="s">
        <v>16</v>
      </c>
      <c r="C216" s="1" t="s">
        <v>109</v>
      </c>
      <c r="D216" s="2" t="s">
        <v>110</v>
      </c>
      <c r="E216" s="3">
        <v>24</v>
      </c>
      <c r="F216" s="3">
        <v>24</v>
      </c>
      <c r="G216" s="3">
        <v>24</v>
      </c>
      <c r="H216" s="4">
        <f t="shared" si="10"/>
        <v>1</v>
      </c>
    </row>
    <row r="217" spans="1:8" s="5" customFormat="1" ht="60">
      <c r="A217" s="1" t="s">
        <v>30</v>
      </c>
      <c r="B217" s="1" t="s">
        <v>16</v>
      </c>
      <c r="C217" s="1" t="s">
        <v>67</v>
      </c>
      <c r="D217" s="2" t="s">
        <v>68</v>
      </c>
      <c r="E217" s="3">
        <v>2396.1000000000004</v>
      </c>
      <c r="F217" s="3">
        <v>1401.9540000000002</v>
      </c>
      <c r="G217" s="3">
        <v>1401.9540000000002</v>
      </c>
      <c r="H217" s="4">
        <f t="shared" si="10"/>
        <v>0.585098284712658</v>
      </c>
    </row>
    <row r="218" spans="1:8" s="5" customFormat="1" ht="15" customHeight="1">
      <c r="A218" s="1" t="s">
        <v>30</v>
      </c>
      <c r="B218" s="1" t="s">
        <v>16</v>
      </c>
      <c r="C218" s="1" t="s">
        <v>69</v>
      </c>
      <c r="D218" s="2" t="s">
        <v>70</v>
      </c>
      <c r="E218" s="3">
        <v>4950</v>
      </c>
      <c r="F218" s="3">
        <v>577</v>
      </c>
      <c r="G218" s="3">
        <v>577</v>
      </c>
      <c r="H218" s="4">
        <f t="shared" si="10"/>
        <v>0.11656565656565657</v>
      </c>
    </row>
    <row r="219" spans="1:8" s="5" customFormat="1" ht="15" customHeight="1" hidden="1">
      <c r="A219" s="1" t="s">
        <v>30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30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customHeight="1" hidden="1">
      <c r="A221" s="1" t="s">
        <v>30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customHeight="1" hidden="1">
      <c r="A222" s="1" t="s">
        <v>30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customHeight="1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customHeight="1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5" customFormat="1" ht="15" hidden="1">
      <c r="A226" s="1" t="s">
        <v>30</v>
      </c>
      <c r="B226" s="1" t="s">
        <v>16</v>
      </c>
      <c r="C226" s="1"/>
      <c r="D226" s="2"/>
      <c r="E226" s="3"/>
      <c r="F226" s="3"/>
      <c r="G226" s="3"/>
      <c r="H226" s="4" t="e">
        <f t="shared" si="10"/>
        <v>#DIV/0!</v>
      </c>
    </row>
    <row r="227" spans="1:8" s="5" customFormat="1" ht="15" hidden="1">
      <c r="A227" s="1" t="s">
        <v>30</v>
      </c>
      <c r="B227" s="1" t="s">
        <v>16</v>
      </c>
      <c r="C227" s="1"/>
      <c r="D227" s="2"/>
      <c r="E227" s="3"/>
      <c r="F227" s="3"/>
      <c r="G227" s="3"/>
      <c r="H227" s="4" t="e">
        <f t="shared" si="10"/>
        <v>#DIV/0!</v>
      </c>
    </row>
    <row r="228" spans="1:8" s="25" customFormat="1" ht="30">
      <c r="A228" s="20" t="s">
        <v>30</v>
      </c>
      <c r="B228" s="20" t="s">
        <v>17</v>
      </c>
      <c r="C228" s="21"/>
      <c r="D228" s="22" t="s">
        <v>151</v>
      </c>
      <c r="E228" s="23">
        <f>SUM(E229:E242)</f>
        <v>2010</v>
      </c>
      <c r="F228" s="23">
        <f>SUM(F229:F242)</f>
        <v>1146.975</v>
      </c>
      <c r="G228" s="23">
        <f>SUM(G229:G242)</f>
        <v>1146.975</v>
      </c>
      <c r="H228" s="24">
        <f aca="true" t="shared" si="11" ref="H228:H257">G228/E228</f>
        <v>0.5706343283582089</v>
      </c>
    </row>
    <row r="229" spans="1:8" s="5" customFormat="1" ht="30" hidden="1">
      <c r="A229" s="1" t="s">
        <v>30</v>
      </c>
      <c r="B229" s="1" t="s">
        <v>17</v>
      </c>
      <c r="C229" s="1" t="s">
        <v>57</v>
      </c>
      <c r="D229" s="2" t="s">
        <v>58</v>
      </c>
      <c r="E229" s="3"/>
      <c r="F229" s="3"/>
      <c r="G229" s="3"/>
      <c r="H229" s="4" t="e">
        <f t="shared" si="11"/>
        <v>#DIV/0!</v>
      </c>
    </row>
    <row r="230" spans="1:8" s="5" customFormat="1" ht="30" hidden="1">
      <c r="A230" s="1" t="s">
        <v>30</v>
      </c>
      <c r="B230" s="1" t="s">
        <v>17</v>
      </c>
      <c r="C230" s="1" t="s">
        <v>61</v>
      </c>
      <c r="D230" s="2" t="s">
        <v>62</v>
      </c>
      <c r="E230" s="3"/>
      <c r="F230" s="3"/>
      <c r="G230" s="3"/>
      <c r="H230" s="4" t="e">
        <f t="shared" si="11"/>
        <v>#DIV/0!</v>
      </c>
    </row>
    <row r="231" spans="1:8" s="5" customFormat="1" ht="60">
      <c r="A231" s="1" t="s">
        <v>30</v>
      </c>
      <c r="B231" s="1" t="s">
        <v>17</v>
      </c>
      <c r="C231" s="1" t="s">
        <v>85</v>
      </c>
      <c r="D231" s="2" t="s">
        <v>86</v>
      </c>
      <c r="E231" s="3">
        <v>2010</v>
      </c>
      <c r="F231" s="3">
        <v>1146.975</v>
      </c>
      <c r="G231" s="3">
        <v>1146.975</v>
      </c>
      <c r="H231" s="4">
        <f t="shared" si="11"/>
        <v>0.5706343283582089</v>
      </c>
    </row>
    <row r="232" spans="1:8" s="5" customFormat="1" ht="15" hidden="1">
      <c r="A232" s="1" t="s">
        <v>30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hidden="1">
      <c r="A233" s="1" t="s">
        <v>30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30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30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customHeight="1" hidden="1">
      <c r="A236" s="1" t="s">
        <v>30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customHeight="1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customHeight="1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customHeight="1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5" customFormat="1" ht="15" hidden="1">
      <c r="A241" s="1" t="s">
        <v>30</v>
      </c>
      <c r="B241" s="1" t="s">
        <v>17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5" customFormat="1" ht="15" hidden="1">
      <c r="A242" s="1" t="s">
        <v>30</v>
      </c>
      <c r="B242" s="1" t="s">
        <v>17</v>
      </c>
      <c r="C242" s="1"/>
      <c r="D242" s="2"/>
      <c r="E242" s="3"/>
      <c r="F242" s="3"/>
      <c r="G242" s="3"/>
      <c r="H242" s="4" t="e">
        <f t="shared" si="11"/>
        <v>#DIV/0!</v>
      </c>
    </row>
    <row r="243" spans="1:8" s="25" customFormat="1" ht="30">
      <c r="A243" s="20" t="s">
        <v>30</v>
      </c>
      <c r="B243" s="20" t="s">
        <v>20</v>
      </c>
      <c r="C243" s="21"/>
      <c r="D243" s="22" t="s">
        <v>23</v>
      </c>
      <c r="E243" s="23">
        <f>SUM(E244:E257)</f>
        <v>1370.3</v>
      </c>
      <c r="F243" s="23">
        <f>SUM(F244:F257)</f>
        <v>877.752</v>
      </c>
      <c r="G243" s="23">
        <f>SUM(G244:G257)</f>
        <v>877.752</v>
      </c>
      <c r="H243" s="24">
        <f>G243/E243</f>
        <v>0.640554623075239</v>
      </c>
    </row>
    <row r="244" spans="1:8" s="5" customFormat="1" ht="30">
      <c r="A244" s="1" t="s">
        <v>30</v>
      </c>
      <c r="B244" s="1" t="s">
        <v>20</v>
      </c>
      <c r="C244" s="1" t="s">
        <v>75</v>
      </c>
      <c r="D244" s="2" t="s">
        <v>76</v>
      </c>
      <c r="E244" s="3">
        <v>1004.7339999999999</v>
      </c>
      <c r="F244" s="3">
        <v>644.596</v>
      </c>
      <c r="G244" s="3">
        <v>644.596</v>
      </c>
      <c r="H244" s="4">
        <f t="shared" si="11"/>
        <v>0.6415588603550791</v>
      </c>
    </row>
    <row r="245" spans="1:8" s="5" customFormat="1" ht="30">
      <c r="A245" s="1" t="s">
        <v>30</v>
      </c>
      <c r="B245" s="1" t="s">
        <v>20</v>
      </c>
      <c r="C245" s="1" t="s">
        <v>77</v>
      </c>
      <c r="D245" s="2" t="s">
        <v>78</v>
      </c>
      <c r="E245" s="3">
        <v>2.73</v>
      </c>
      <c r="F245" s="3">
        <v>1.05</v>
      </c>
      <c r="G245" s="3">
        <v>1.05</v>
      </c>
      <c r="H245" s="4">
        <f t="shared" si="11"/>
        <v>0.38461538461538464</v>
      </c>
    </row>
    <row r="246" spans="1:8" s="5" customFormat="1" ht="45">
      <c r="A246" s="1" t="s">
        <v>30</v>
      </c>
      <c r="B246" s="1" t="s">
        <v>20</v>
      </c>
      <c r="C246" s="1" t="s">
        <v>79</v>
      </c>
      <c r="D246" s="2" t="s">
        <v>80</v>
      </c>
      <c r="E246" s="3">
        <v>303.43100000000004</v>
      </c>
      <c r="F246" s="3">
        <v>188.541</v>
      </c>
      <c r="G246" s="3">
        <v>188.541</v>
      </c>
      <c r="H246" s="4">
        <f t="shared" si="11"/>
        <v>0.6213636708180772</v>
      </c>
    </row>
    <row r="247" spans="1:8" s="5" customFormat="1" ht="30">
      <c r="A247" s="1" t="s">
        <v>30</v>
      </c>
      <c r="B247" s="1" t="s">
        <v>20</v>
      </c>
      <c r="C247" s="1" t="s">
        <v>61</v>
      </c>
      <c r="D247" s="2" t="s">
        <v>62</v>
      </c>
      <c r="E247" s="3">
        <v>59.405</v>
      </c>
      <c r="F247" s="3">
        <v>43.565</v>
      </c>
      <c r="G247" s="3">
        <v>43.565</v>
      </c>
      <c r="H247" s="4">
        <f t="shared" si="11"/>
        <v>0.7333557781331537</v>
      </c>
    </row>
    <row r="248" spans="1:8" s="5" customFormat="1" ht="15" hidden="1">
      <c r="A248" s="1" t="s">
        <v>30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30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30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30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customHeight="1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customHeight="1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 hidden="1">
      <c r="A256" s="1" t="s">
        <v>30</v>
      </c>
      <c r="B256" s="1" t="s">
        <v>20</v>
      </c>
      <c r="C256" s="1"/>
      <c r="D256" s="2"/>
      <c r="E256" s="3"/>
      <c r="F256" s="3"/>
      <c r="G256" s="3"/>
      <c r="H256" s="4" t="e">
        <f t="shared" si="11"/>
        <v>#DIV/0!</v>
      </c>
    </row>
    <row r="257" spans="1:8" s="5" customFormat="1" ht="15" hidden="1">
      <c r="A257" s="1" t="s">
        <v>30</v>
      </c>
      <c r="B257" s="1" t="s">
        <v>20</v>
      </c>
      <c r="C257" s="1"/>
      <c r="D257" s="2"/>
      <c r="E257" s="3"/>
      <c r="F257" s="3"/>
      <c r="G257" s="3"/>
      <c r="H257" s="4" t="e">
        <f t="shared" si="11"/>
        <v>#DIV/0!</v>
      </c>
    </row>
    <row r="258" spans="1:8" s="5" customFormat="1" ht="15">
      <c r="A258" s="1"/>
      <c r="B258" s="1"/>
      <c r="C258" s="1"/>
      <c r="D258" s="2"/>
      <c r="E258" s="3"/>
      <c r="F258" s="3"/>
      <c r="G258" s="3"/>
      <c r="H258" s="4"/>
    </row>
    <row r="259" spans="1:8" s="19" customFormat="1" ht="14.25">
      <c r="A259" s="18" t="s">
        <v>32</v>
      </c>
      <c r="B259" s="18"/>
      <c r="C259" s="14"/>
      <c r="D259" s="13" t="s">
        <v>7</v>
      </c>
      <c r="E259" s="15">
        <f>E260+E276+E291</f>
        <v>2663.5</v>
      </c>
      <c r="F259" s="15">
        <f>F260+F276+F291</f>
        <v>1765.5349999999999</v>
      </c>
      <c r="G259" s="15">
        <f>G260+G276+G291</f>
        <v>1765.5349999999999</v>
      </c>
      <c r="H259" s="16">
        <f>G259/E259</f>
        <v>0.6628627745447718</v>
      </c>
    </row>
    <row r="260" spans="1:8" s="25" customFormat="1" ht="30">
      <c r="A260" s="20" t="s">
        <v>32</v>
      </c>
      <c r="B260" s="20" t="s">
        <v>16</v>
      </c>
      <c r="C260" s="21"/>
      <c r="D260" s="22" t="s">
        <v>33</v>
      </c>
      <c r="E260" s="23">
        <f>SUM(E261:E275)</f>
        <v>2629.5</v>
      </c>
      <c r="F260" s="23">
        <f>SUM(F261:F275)</f>
        <v>1746.5389999999998</v>
      </c>
      <c r="G260" s="23">
        <f>SUM(G261:G275)</f>
        <v>1746.5389999999998</v>
      </c>
      <c r="H260" s="24">
        <f aca="true" t="shared" si="12" ref="H260:H275">G260/E260</f>
        <v>0.6642095455409773</v>
      </c>
    </row>
    <row r="261" spans="1:8" s="5" customFormat="1" ht="30">
      <c r="A261" s="1" t="s">
        <v>32</v>
      </c>
      <c r="B261" s="1" t="s">
        <v>16</v>
      </c>
      <c r="C261" s="1" t="s">
        <v>57</v>
      </c>
      <c r="D261" s="2" t="s">
        <v>120</v>
      </c>
      <c r="E261" s="3">
        <v>13</v>
      </c>
      <c r="F261" s="3">
        <v>3.08</v>
      </c>
      <c r="G261" s="3">
        <v>3.08</v>
      </c>
      <c r="H261" s="4">
        <f t="shared" si="12"/>
        <v>0.23692307692307693</v>
      </c>
    </row>
    <row r="262" spans="1:8" s="5" customFormat="1" ht="45">
      <c r="A262" s="1" t="s">
        <v>32</v>
      </c>
      <c r="B262" s="1" t="s">
        <v>16</v>
      </c>
      <c r="C262" s="1" t="s">
        <v>107</v>
      </c>
      <c r="D262" s="2" t="s">
        <v>122</v>
      </c>
      <c r="E262" s="3">
        <v>13</v>
      </c>
      <c r="F262" s="3">
        <v>0</v>
      </c>
      <c r="G262" s="3">
        <v>0</v>
      </c>
      <c r="H262" s="4">
        <f t="shared" si="12"/>
        <v>0</v>
      </c>
    </row>
    <row r="263" spans="1:8" s="5" customFormat="1" ht="30">
      <c r="A263" s="1" t="s">
        <v>32</v>
      </c>
      <c r="B263" s="1" t="s">
        <v>16</v>
      </c>
      <c r="C263" s="1" t="s">
        <v>61</v>
      </c>
      <c r="D263" s="2" t="s">
        <v>62</v>
      </c>
      <c r="E263" s="3">
        <v>36.875</v>
      </c>
      <c r="F263" s="3">
        <v>0</v>
      </c>
      <c r="G263" s="3">
        <v>0</v>
      </c>
      <c r="H263" s="4">
        <f t="shared" si="12"/>
        <v>0</v>
      </c>
    </row>
    <row r="264" spans="1:8" s="5" customFormat="1" ht="15">
      <c r="A264" s="1" t="s">
        <v>32</v>
      </c>
      <c r="B264" s="1" t="s">
        <v>16</v>
      </c>
      <c r="C264" s="1" t="s">
        <v>109</v>
      </c>
      <c r="D264" s="2" t="s">
        <v>110</v>
      </c>
      <c r="E264" s="3">
        <v>99.525</v>
      </c>
      <c r="F264" s="3">
        <v>55</v>
      </c>
      <c r="G264" s="3">
        <v>55</v>
      </c>
      <c r="H264" s="4">
        <f t="shared" si="12"/>
        <v>0.552624968600854</v>
      </c>
    </row>
    <row r="265" spans="1:8" s="5" customFormat="1" ht="60">
      <c r="A265" s="1" t="s">
        <v>32</v>
      </c>
      <c r="B265" s="1" t="s">
        <v>16</v>
      </c>
      <c r="C265" s="1" t="s">
        <v>67</v>
      </c>
      <c r="D265" s="2" t="s">
        <v>68</v>
      </c>
      <c r="E265" s="3">
        <v>2022</v>
      </c>
      <c r="F265" s="3">
        <v>1313.7649999999999</v>
      </c>
      <c r="G265" s="3">
        <v>1313.7649999999999</v>
      </c>
      <c r="H265" s="4">
        <f t="shared" si="12"/>
        <v>0.6497354104846685</v>
      </c>
    </row>
    <row r="266" spans="1:8" s="5" customFormat="1" ht="15">
      <c r="A266" s="1" t="s">
        <v>32</v>
      </c>
      <c r="B266" s="1" t="s">
        <v>16</v>
      </c>
      <c r="C266" s="1" t="s">
        <v>69</v>
      </c>
      <c r="D266" s="2" t="s">
        <v>70</v>
      </c>
      <c r="E266" s="3">
        <v>445.1</v>
      </c>
      <c r="F266" s="3">
        <v>374.69399999999996</v>
      </c>
      <c r="G266" s="3">
        <v>374.69399999999996</v>
      </c>
      <c r="H266" s="4">
        <f t="shared" si="12"/>
        <v>0.8418198157717366</v>
      </c>
    </row>
    <row r="267" spans="1:8" s="5" customFormat="1" ht="15" hidden="1">
      <c r="A267" s="1" t="s">
        <v>32</v>
      </c>
      <c r="B267" s="1" t="s">
        <v>16</v>
      </c>
      <c r="C267" s="1" t="s">
        <v>73</v>
      </c>
      <c r="D267" s="2" t="s">
        <v>74</v>
      </c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32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customHeight="1" hidden="1">
      <c r="A269" s="1" t="s">
        <v>32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customHeight="1" hidden="1">
      <c r="A270" s="1" t="s">
        <v>32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hidden="1">
      <c r="A271" s="1" t="s">
        <v>32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customHeight="1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customHeight="1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5" customFormat="1" ht="15" hidden="1">
      <c r="A274" s="1" t="s">
        <v>32</v>
      </c>
      <c r="B274" s="1" t="s">
        <v>16</v>
      </c>
      <c r="C274" s="1"/>
      <c r="D274" s="2"/>
      <c r="E274" s="3"/>
      <c r="F274" s="3"/>
      <c r="G274" s="3"/>
      <c r="H274" s="4" t="e">
        <f t="shared" si="12"/>
        <v>#DIV/0!</v>
      </c>
    </row>
    <row r="275" spans="1:8" s="5" customFormat="1" ht="15" hidden="1">
      <c r="A275" s="1" t="s">
        <v>32</v>
      </c>
      <c r="B275" s="1" t="s">
        <v>16</v>
      </c>
      <c r="C275" s="1"/>
      <c r="D275" s="2"/>
      <c r="E275" s="3"/>
      <c r="F275" s="3"/>
      <c r="G275" s="3"/>
      <c r="H275" s="4" t="e">
        <f t="shared" si="12"/>
        <v>#DIV/0!</v>
      </c>
    </row>
    <row r="276" spans="1:8" s="25" customFormat="1" ht="30">
      <c r="A276" s="20" t="s">
        <v>32</v>
      </c>
      <c r="B276" s="20" t="s">
        <v>17</v>
      </c>
      <c r="C276" s="21"/>
      <c r="D276" s="22" t="s">
        <v>34</v>
      </c>
      <c r="E276" s="23">
        <f>SUM(E277:E290)</f>
        <v>34</v>
      </c>
      <c r="F276" s="23">
        <f>SUM(F277:F290)</f>
        <v>18.996000000000002</v>
      </c>
      <c r="G276" s="23">
        <f>SUM(G277:G290)</f>
        <v>18.996000000000002</v>
      </c>
      <c r="H276" s="24">
        <f aca="true" t="shared" si="13" ref="H276:H290">G276/E276</f>
        <v>0.5587058823529413</v>
      </c>
    </row>
    <row r="277" spans="1:8" s="5" customFormat="1" ht="30">
      <c r="A277" s="1" t="s">
        <v>32</v>
      </c>
      <c r="B277" s="1" t="s">
        <v>17</v>
      </c>
      <c r="C277" s="1" t="s">
        <v>61</v>
      </c>
      <c r="D277" s="2" t="s">
        <v>62</v>
      </c>
      <c r="E277" s="3">
        <v>34</v>
      </c>
      <c r="F277" s="3">
        <v>18.996000000000002</v>
      </c>
      <c r="G277" s="3">
        <v>18.996000000000002</v>
      </c>
      <c r="H277" s="4">
        <f t="shared" si="13"/>
        <v>0.5587058823529413</v>
      </c>
    </row>
    <row r="278" spans="1:8" s="5" customFormat="1" ht="15" customHeight="1" hidden="1">
      <c r="A278" s="1" t="s">
        <v>32</v>
      </c>
      <c r="B278" s="1" t="s">
        <v>17</v>
      </c>
      <c r="C278" s="1" t="s">
        <v>69</v>
      </c>
      <c r="D278" s="2" t="s">
        <v>70</v>
      </c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32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32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32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32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customHeight="1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customHeight="1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5" customFormat="1" ht="15" hidden="1">
      <c r="A289" s="1" t="s">
        <v>32</v>
      </c>
      <c r="B289" s="1" t="s">
        <v>17</v>
      </c>
      <c r="C289" s="1"/>
      <c r="D289" s="2"/>
      <c r="E289" s="3"/>
      <c r="F289" s="3"/>
      <c r="G289" s="3"/>
      <c r="H289" s="4" t="e">
        <f t="shared" si="13"/>
        <v>#DIV/0!</v>
      </c>
    </row>
    <row r="290" spans="1:8" s="5" customFormat="1" ht="15" hidden="1">
      <c r="A290" s="1" t="s">
        <v>32</v>
      </c>
      <c r="B290" s="1" t="s">
        <v>17</v>
      </c>
      <c r="C290" s="1"/>
      <c r="D290" s="2"/>
      <c r="E290" s="3"/>
      <c r="F290" s="3"/>
      <c r="G290" s="3"/>
      <c r="H290" s="4" t="e">
        <f t="shared" si="13"/>
        <v>#DIV/0!</v>
      </c>
    </row>
    <row r="291" spans="1:8" s="25" customFormat="1" ht="30">
      <c r="A291" s="20" t="s">
        <v>32</v>
      </c>
      <c r="B291" s="20" t="s">
        <v>20</v>
      </c>
      <c r="C291" s="21"/>
      <c r="D291" s="22" t="s">
        <v>35</v>
      </c>
      <c r="E291" s="23">
        <f>SUM(E292:E305)</f>
        <v>0</v>
      </c>
      <c r="F291" s="23">
        <f>SUM(F292:F305)</f>
        <v>0</v>
      </c>
      <c r="G291" s="23">
        <f>SUM(G292:G305)</f>
        <v>0</v>
      </c>
      <c r="H291" s="24"/>
    </row>
    <row r="292" spans="1:8" s="5" customFormat="1" ht="15" customHeight="1" hidden="1">
      <c r="A292" s="1" t="s">
        <v>32</v>
      </c>
      <c r="B292" s="1" t="s">
        <v>20</v>
      </c>
      <c r="C292" s="1"/>
      <c r="D292" s="2"/>
      <c r="E292" s="3"/>
      <c r="F292" s="3"/>
      <c r="G292" s="3"/>
      <c r="H292" s="4" t="e">
        <f aca="true" t="shared" si="14" ref="H292:H303">G292/E292</f>
        <v>#DIV/0!</v>
      </c>
    </row>
    <row r="293" spans="1:8" s="5" customFormat="1" ht="15" customHeight="1" hidden="1">
      <c r="A293" s="1" t="s">
        <v>32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32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32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customHeight="1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4" t="e">
        <f t="shared" si="14"/>
        <v>#DIV/0!</v>
      </c>
    </row>
    <row r="303" spans="1:8" s="5" customFormat="1" ht="15" customHeight="1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4" t="e">
        <f t="shared" si="14"/>
        <v>#DIV/0!</v>
      </c>
    </row>
    <row r="304" spans="1:8" s="5" customFormat="1" ht="15" hidden="1">
      <c r="A304" s="1" t="s">
        <v>32</v>
      </c>
      <c r="B304" s="1" t="s">
        <v>20</v>
      </c>
      <c r="C304" s="1"/>
      <c r="D304" s="2"/>
      <c r="E304" s="3"/>
      <c r="F304" s="3"/>
      <c r="G304" s="3"/>
      <c r="H304" s="4" t="e">
        <f>G304/E304</f>
        <v>#DIV/0!</v>
      </c>
    </row>
    <row r="305" spans="1:8" s="5" customFormat="1" ht="15" hidden="1">
      <c r="A305" s="1" t="s">
        <v>32</v>
      </c>
      <c r="B305" s="1" t="s">
        <v>20</v>
      </c>
      <c r="C305" s="1"/>
      <c r="D305" s="2"/>
      <c r="E305" s="3"/>
      <c r="F305" s="3"/>
      <c r="G305" s="3"/>
      <c r="H305" s="4" t="e">
        <f>G305/E305</f>
        <v>#DIV/0!</v>
      </c>
    </row>
    <row r="306" spans="1:8" s="5" customFormat="1" ht="15">
      <c r="A306" s="1"/>
      <c r="B306" s="1"/>
      <c r="C306" s="1"/>
      <c r="D306" s="2"/>
      <c r="E306" s="3"/>
      <c r="F306" s="3"/>
      <c r="G306" s="3"/>
      <c r="H306" s="4"/>
    </row>
    <row r="307" spans="1:8" s="19" customFormat="1" ht="42.75">
      <c r="A307" s="18" t="s">
        <v>36</v>
      </c>
      <c r="B307" s="18"/>
      <c r="C307" s="14"/>
      <c r="D307" s="13" t="s">
        <v>147</v>
      </c>
      <c r="E307" s="15">
        <f>E308+E318</f>
        <v>2980.7</v>
      </c>
      <c r="F307" s="15">
        <f>F308+F318</f>
        <v>642.331</v>
      </c>
      <c r="G307" s="15">
        <f>G308+G318</f>
        <v>642.331</v>
      </c>
      <c r="H307" s="16">
        <f>G307/E307</f>
        <v>0.21549669540711916</v>
      </c>
    </row>
    <row r="308" spans="1:8" s="25" customFormat="1" ht="30">
      <c r="A308" s="20" t="s">
        <v>36</v>
      </c>
      <c r="B308" s="20" t="s">
        <v>16</v>
      </c>
      <c r="C308" s="21"/>
      <c r="D308" s="22" t="s">
        <v>148</v>
      </c>
      <c r="E308" s="23">
        <f>SUM(E309:E317)</f>
        <v>2980.7</v>
      </c>
      <c r="F308" s="23">
        <f>SUM(F309:F317)</f>
        <v>642.331</v>
      </c>
      <c r="G308" s="23">
        <f>SUM(G309:G317)</f>
        <v>642.331</v>
      </c>
      <c r="H308" s="24">
        <f aca="true" t="shared" si="15" ref="H308:H326">G308/E308</f>
        <v>0.21549669540711916</v>
      </c>
    </row>
    <row r="309" spans="1:8" s="5" customFormat="1" ht="15" hidden="1">
      <c r="A309" s="1" t="s">
        <v>36</v>
      </c>
      <c r="B309" s="1" t="s">
        <v>16</v>
      </c>
      <c r="C309" s="1" t="s">
        <v>55</v>
      </c>
      <c r="D309" s="2" t="s">
        <v>56</v>
      </c>
      <c r="E309" s="3"/>
      <c r="F309" s="3"/>
      <c r="G309" s="3"/>
      <c r="H309" s="4" t="e">
        <f t="shared" si="15"/>
        <v>#DIV/0!</v>
      </c>
    </row>
    <row r="310" spans="1:8" s="5" customFormat="1" ht="30" hidden="1">
      <c r="A310" s="1" t="s">
        <v>36</v>
      </c>
      <c r="B310" s="1" t="s">
        <v>16</v>
      </c>
      <c r="C310" s="1" t="s">
        <v>57</v>
      </c>
      <c r="D310" s="2" t="s">
        <v>58</v>
      </c>
      <c r="E310" s="3"/>
      <c r="F310" s="3"/>
      <c r="G310" s="3"/>
      <c r="H310" s="4" t="e">
        <f t="shared" si="15"/>
        <v>#DIV/0!</v>
      </c>
    </row>
    <row r="311" spans="1:8" s="5" customFormat="1" ht="45" hidden="1">
      <c r="A311" s="1" t="s">
        <v>36</v>
      </c>
      <c r="B311" s="1" t="s">
        <v>16</v>
      </c>
      <c r="C311" s="1" t="s">
        <v>107</v>
      </c>
      <c r="D311" s="2" t="s">
        <v>122</v>
      </c>
      <c r="E311" s="3"/>
      <c r="F311" s="3"/>
      <c r="G311" s="3"/>
      <c r="H311" s="4" t="e">
        <f t="shared" si="15"/>
        <v>#DIV/0!</v>
      </c>
    </row>
    <row r="312" spans="1:8" s="5" customFormat="1" ht="45" hidden="1">
      <c r="A312" s="1" t="s">
        <v>36</v>
      </c>
      <c r="B312" s="1" t="s">
        <v>16</v>
      </c>
      <c r="C312" s="1" t="s">
        <v>59</v>
      </c>
      <c r="D312" s="2" t="s">
        <v>60</v>
      </c>
      <c r="E312" s="3"/>
      <c r="F312" s="3"/>
      <c r="G312" s="3"/>
      <c r="H312" s="4" t="e">
        <f t="shared" si="15"/>
        <v>#DIV/0!</v>
      </c>
    </row>
    <row r="313" spans="1:8" s="5" customFormat="1" ht="30">
      <c r="A313" s="1" t="s">
        <v>36</v>
      </c>
      <c r="B313" s="1" t="s">
        <v>16</v>
      </c>
      <c r="C313" s="1" t="s">
        <v>61</v>
      </c>
      <c r="D313" s="2" t="s">
        <v>62</v>
      </c>
      <c r="E313" s="3">
        <v>92.9</v>
      </c>
      <c r="F313" s="3">
        <v>42.331</v>
      </c>
      <c r="G313" s="3">
        <v>42.331</v>
      </c>
      <c r="H313" s="4">
        <f t="shared" si="15"/>
        <v>0.4556620021528525</v>
      </c>
    </row>
    <row r="314" spans="1:8" s="5" customFormat="1" ht="45" hidden="1">
      <c r="A314" s="1" t="s">
        <v>36</v>
      </c>
      <c r="B314" s="1" t="s">
        <v>16</v>
      </c>
      <c r="C314" s="1" t="s">
        <v>83</v>
      </c>
      <c r="D314" s="2" t="s">
        <v>84</v>
      </c>
      <c r="E314" s="3"/>
      <c r="F314" s="3"/>
      <c r="G314" s="3"/>
      <c r="H314" s="4" t="e">
        <f t="shared" si="15"/>
        <v>#DIV/0!</v>
      </c>
    </row>
    <row r="315" spans="1:8" s="5" customFormat="1" ht="60">
      <c r="A315" s="1" t="s">
        <v>36</v>
      </c>
      <c r="B315" s="1" t="s">
        <v>16</v>
      </c>
      <c r="C315" s="1" t="s">
        <v>129</v>
      </c>
      <c r="D315" s="2" t="s">
        <v>130</v>
      </c>
      <c r="E315" s="3">
        <v>1015.4</v>
      </c>
      <c r="F315" s="3">
        <v>600</v>
      </c>
      <c r="G315" s="3">
        <v>600</v>
      </c>
      <c r="H315" s="4">
        <f t="shared" si="15"/>
        <v>0.5909001378766988</v>
      </c>
    </row>
    <row r="316" spans="1:8" s="5" customFormat="1" ht="60">
      <c r="A316" s="1" t="s">
        <v>36</v>
      </c>
      <c r="B316" s="1" t="s">
        <v>16</v>
      </c>
      <c r="C316" s="1" t="s">
        <v>164</v>
      </c>
      <c r="D316" s="2" t="s">
        <v>165</v>
      </c>
      <c r="E316" s="3">
        <v>1872.4</v>
      </c>
      <c r="F316" s="3">
        <v>0</v>
      </c>
      <c r="G316" s="3">
        <v>0</v>
      </c>
      <c r="H316" s="4">
        <f t="shared" si="15"/>
        <v>0</v>
      </c>
    </row>
    <row r="317" spans="1:8" s="5" customFormat="1" ht="15" customHeight="1" hidden="1">
      <c r="A317" s="1" t="s">
        <v>36</v>
      </c>
      <c r="B317" s="1"/>
      <c r="C317" s="1"/>
      <c r="D317" s="2"/>
      <c r="E317" s="3"/>
      <c r="F317" s="3"/>
      <c r="G317" s="3"/>
      <c r="H317" s="4" t="e">
        <f t="shared" si="15"/>
        <v>#DIV/0!</v>
      </c>
    </row>
    <row r="318" spans="1:8" s="25" customFormat="1" ht="30">
      <c r="A318" s="20" t="s">
        <v>36</v>
      </c>
      <c r="B318" s="20" t="s">
        <v>17</v>
      </c>
      <c r="C318" s="21"/>
      <c r="D318" s="22" t="s">
        <v>149</v>
      </c>
      <c r="E318" s="23">
        <f>SUM(E319:E326)</f>
        <v>0</v>
      </c>
      <c r="F318" s="23">
        <f>SUM(F319:F326)</f>
        <v>0</v>
      </c>
      <c r="G318" s="23">
        <f>SUM(G319:G326)</f>
        <v>0</v>
      </c>
      <c r="H318" s="24"/>
    </row>
    <row r="319" spans="1:8" s="5" customFormat="1" ht="15.75" customHeight="1" hidden="1">
      <c r="A319" s="1" t="s">
        <v>36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customHeight="1" hidden="1">
      <c r="A320" s="1" t="s">
        <v>36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customHeight="1" hidden="1">
      <c r="A321" s="1" t="s">
        <v>36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hidden="1">
      <c r="A322" s="1" t="s">
        <v>36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customHeight="1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customHeight="1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 hidden="1">
      <c r="A325" s="1" t="s">
        <v>36</v>
      </c>
      <c r="B325" s="1" t="s">
        <v>17</v>
      </c>
      <c r="C325" s="1"/>
      <c r="D325" s="2"/>
      <c r="E325" s="3"/>
      <c r="F325" s="3"/>
      <c r="G325" s="3"/>
      <c r="H325" s="4" t="e">
        <f t="shared" si="15"/>
        <v>#DIV/0!</v>
      </c>
    </row>
    <row r="326" spans="1:8" s="5" customFormat="1" ht="15" hidden="1">
      <c r="A326" s="1" t="s">
        <v>36</v>
      </c>
      <c r="B326" s="1" t="s">
        <v>17</v>
      </c>
      <c r="C326" s="1"/>
      <c r="D326" s="2"/>
      <c r="E326" s="3"/>
      <c r="F326" s="3"/>
      <c r="G326" s="3"/>
      <c r="H326" s="4" t="e">
        <f t="shared" si="15"/>
        <v>#DIV/0!</v>
      </c>
    </row>
    <row r="327" spans="1:8" s="5" customFormat="1" ht="15">
      <c r="A327" s="1"/>
      <c r="B327" s="1"/>
      <c r="C327" s="1"/>
      <c r="D327" s="2"/>
      <c r="E327" s="3"/>
      <c r="F327" s="3"/>
      <c r="G327" s="3"/>
      <c r="H327" s="4"/>
    </row>
    <row r="328" spans="1:8" s="19" customFormat="1" ht="28.5">
      <c r="A328" s="18" t="s">
        <v>37</v>
      </c>
      <c r="B328" s="18"/>
      <c r="C328" s="14"/>
      <c r="D328" s="13" t="s">
        <v>146</v>
      </c>
      <c r="E328" s="15">
        <f>SUM(E329:E344)</f>
        <v>15252.13</v>
      </c>
      <c r="F328" s="15">
        <f>SUM(F329:F344)</f>
        <v>10120.083</v>
      </c>
      <c r="G328" s="15">
        <f>SUM(G329:G344)</f>
        <v>10120.082</v>
      </c>
      <c r="H328" s="16">
        <f>G328/E328</f>
        <v>0.6635192592772289</v>
      </c>
    </row>
    <row r="329" spans="1:8" s="5" customFormat="1" ht="30">
      <c r="A329" s="1" t="s">
        <v>37</v>
      </c>
      <c r="B329" s="1"/>
      <c r="C329" s="1" t="s">
        <v>75</v>
      </c>
      <c r="D329" s="2" t="s">
        <v>76</v>
      </c>
      <c r="E329" s="3">
        <v>149.728</v>
      </c>
      <c r="F329" s="3">
        <v>82.227</v>
      </c>
      <c r="G329" s="3">
        <v>82.226</v>
      </c>
      <c r="H329" s="4">
        <f aca="true" t="shared" si="16" ref="H329:H342">G329/E329</f>
        <v>0.5491691600769395</v>
      </c>
    </row>
    <row r="330" spans="1:8" s="5" customFormat="1" ht="45">
      <c r="A330" s="1" t="s">
        <v>37</v>
      </c>
      <c r="B330" s="1"/>
      <c r="C330" s="1" t="s">
        <v>79</v>
      </c>
      <c r="D330" s="2" t="s">
        <v>80</v>
      </c>
      <c r="E330" s="3">
        <v>45.218</v>
      </c>
      <c r="F330" s="3">
        <v>23.212</v>
      </c>
      <c r="G330" s="3">
        <v>23.212</v>
      </c>
      <c r="H330" s="4">
        <f t="shared" si="16"/>
        <v>0.5133353974081117</v>
      </c>
    </row>
    <row r="331" spans="1:8" s="5" customFormat="1" ht="30">
      <c r="A331" s="1" t="s">
        <v>37</v>
      </c>
      <c r="B331" s="1"/>
      <c r="C331" s="1" t="s">
        <v>61</v>
      </c>
      <c r="D331" s="2" t="s">
        <v>62</v>
      </c>
      <c r="E331" s="3">
        <v>25.157</v>
      </c>
      <c r="F331" s="3">
        <v>7.054</v>
      </c>
      <c r="G331" s="3">
        <v>7.054</v>
      </c>
      <c r="H331" s="4">
        <f t="shared" si="16"/>
        <v>0.28039909369161664</v>
      </c>
    </row>
    <row r="332" spans="1:8" s="5" customFormat="1" ht="60">
      <c r="A332" s="1" t="s">
        <v>37</v>
      </c>
      <c r="B332" s="1"/>
      <c r="C332" s="1" t="s">
        <v>129</v>
      </c>
      <c r="D332" s="2" t="s">
        <v>130</v>
      </c>
      <c r="E332" s="3">
        <v>15032.027</v>
      </c>
      <c r="F332" s="3">
        <v>10007.59</v>
      </c>
      <c r="G332" s="3">
        <v>10007.59</v>
      </c>
      <c r="H332" s="4">
        <f t="shared" si="16"/>
        <v>0.6657511990897834</v>
      </c>
    </row>
    <row r="333" spans="1:8" s="5" customFormat="1" ht="15" customHeight="1" hidden="1">
      <c r="A333" s="1" t="s">
        <v>37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37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37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37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customHeight="1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customHeight="1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customHeight="1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4" t="e">
        <f t="shared" si="16"/>
        <v>#DIV/0!</v>
      </c>
    </row>
    <row r="342" spans="1:8" s="5" customFormat="1" ht="15" customHeight="1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4" t="e">
        <f t="shared" si="16"/>
        <v>#DIV/0!</v>
      </c>
    </row>
    <row r="343" spans="1:8" s="5" customFormat="1" ht="15" hidden="1">
      <c r="A343" s="1" t="s">
        <v>37</v>
      </c>
      <c r="B343" s="1" t="s">
        <v>16</v>
      </c>
      <c r="C343" s="1"/>
      <c r="D343" s="2"/>
      <c r="E343" s="3"/>
      <c r="F343" s="3"/>
      <c r="G343" s="3"/>
      <c r="H343" s="4" t="e">
        <f>G343/E343</f>
        <v>#DIV/0!</v>
      </c>
    </row>
    <row r="344" spans="1:8" s="5" customFormat="1" ht="15" hidden="1">
      <c r="A344" s="1" t="s">
        <v>37</v>
      </c>
      <c r="B344" s="1" t="s">
        <v>16</v>
      </c>
      <c r="C344" s="1"/>
      <c r="D344" s="2"/>
      <c r="E344" s="3"/>
      <c r="F344" s="3"/>
      <c r="G344" s="3"/>
      <c r="H344" s="4" t="e">
        <f>G344/E344</f>
        <v>#DIV/0!</v>
      </c>
    </row>
    <row r="345" spans="1:8" s="5" customFormat="1" ht="15">
      <c r="A345" s="1"/>
      <c r="B345" s="1"/>
      <c r="C345" s="1"/>
      <c r="D345" s="2"/>
      <c r="E345" s="3"/>
      <c r="F345" s="3"/>
      <c r="G345" s="3"/>
      <c r="H345" s="4"/>
    </row>
    <row r="346" spans="1:8" s="19" customFormat="1" ht="28.5">
      <c r="A346" s="18" t="s">
        <v>38</v>
      </c>
      <c r="B346" s="18"/>
      <c r="C346" s="14"/>
      <c r="D346" s="13" t="s">
        <v>145</v>
      </c>
      <c r="E346" s="15">
        <f>E347+E362</f>
        <v>167</v>
      </c>
      <c r="F346" s="15">
        <f>F347+F362</f>
        <v>54.558</v>
      </c>
      <c r="G346" s="15">
        <f>G347+G362</f>
        <v>54.558</v>
      </c>
      <c r="H346" s="16">
        <f>G346/E346</f>
        <v>0.32669461077844314</v>
      </c>
    </row>
    <row r="347" spans="1:8" s="25" customFormat="1" ht="30">
      <c r="A347" s="20" t="s">
        <v>38</v>
      </c>
      <c r="B347" s="20" t="s">
        <v>16</v>
      </c>
      <c r="C347" s="21"/>
      <c r="D347" s="22" t="s">
        <v>39</v>
      </c>
      <c r="E347" s="23">
        <f>SUM(E348:E361)</f>
        <v>167</v>
      </c>
      <c r="F347" s="23">
        <f>SUM(F348:F361)</f>
        <v>54.558</v>
      </c>
      <c r="G347" s="23">
        <f>SUM(G348:G361)</f>
        <v>54.558</v>
      </c>
      <c r="H347" s="24">
        <f aca="true" t="shared" si="17" ref="H347:H361">G347/E347</f>
        <v>0.32669461077844314</v>
      </c>
    </row>
    <row r="348" spans="1:8" s="5" customFormat="1" ht="30">
      <c r="A348" s="1" t="s">
        <v>38</v>
      </c>
      <c r="B348" s="1" t="s">
        <v>16</v>
      </c>
      <c r="C348" s="1" t="s">
        <v>61</v>
      </c>
      <c r="D348" s="2" t="s">
        <v>62</v>
      </c>
      <c r="E348" s="3">
        <v>167</v>
      </c>
      <c r="F348" s="3">
        <v>54.558</v>
      </c>
      <c r="G348" s="3">
        <v>54.558</v>
      </c>
      <c r="H348" s="4">
        <f t="shared" si="17"/>
        <v>0.32669461077844314</v>
      </c>
    </row>
    <row r="349" spans="1:8" s="5" customFormat="1" ht="15" customHeight="1" hidden="1">
      <c r="A349" s="1" t="s">
        <v>38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38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38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38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customHeight="1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customHeight="1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5" customFormat="1" ht="15" hidden="1">
      <c r="A360" s="1" t="s">
        <v>38</v>
      </c>
      <c r="B360" s="1" t="s">
        <v>16</v>
      </c>
      <c r="C360" s="1"/>
      <c r="D360" s="2"/>
      <c r="E360" s="3"/>
      <c r="F360" s="3"/>
      <c r="G360" s="3"/>
      <c r="H360" s="4" t="e">
        <f t="shared" si="17"/>
        <v>#DIV/0!</v>
      </c>
    </row>
    <row r="361" spans="1:8" s="5" customFormat="1" ht="15" hidden="1">
      <c r="A361" s="1" t="s">
        <v>38</v>
      </c>
      <c r="B361" s="1" t="s">
        <v>16</v>
      </c>
      <c r="C361" s="1"/>
      <c r="D361" s="2"/>
      <c r="E361" s="3"/>
      <c r="F361" s="3"/>
      <c r="G361" s="3"/>
      <c r="H361" s="4" t="e">
        <f t="shared" si="17"/>
        <v>#DIV/0!</v>
      </c>
    </row>
    <row r="362" spans="1:8" s="25" customFormat="1" ht="30">
      <c r="A362" s="20" t="s">
        <v>38</v>
      </c>
      <c r="B362" s="20" t="s">
        <v>17</v>
      </c>
      <c r="C362" s="21"/>
      <c r="D362" s="22" t="s">
        <v>47</v>
      </c>
      <c r="E362" s="23">
        <f>SUM(E363:E376)</f>
        <v>0</v>
      </c>
      <c r="F362" s="23">
        <f>SUM(F363:F376)</f>
        <v>0</v>
      </c>
      <c r="G362" s="23">
        <f>SUM(G363:G376)</f>
        <v>0</v>
      </c>
      <c r="H362" s="24"/>
    </row>
    <row r="363" spans="1:8" s="5" customFormat="1" ht="30" hidden="1">
      <c r="A363" s="1" t="s">
        <v>38</v>
      </c>
      <c r="B363" s="1" t="s">
        <v>17</v>
      </c>
      <c r="C363" s="1" t="s">
        <v>75</v>
      </c>
      <c r="D363" s="2" t="s">
        <v>76</v>
      </c>
      <c r="E363" s="3"/>
      <c r="F363" s="3"/>
      <c r="G363" s="3"/>
      <c r="H363" s="4" t="e">
        <f aca="true" t="shared" si="18" ref="H363:H374">G363/E363</f>
        <v>#DIV/0!</v>
      </c>
    </row>
    <row r="364" spans="1:8" s="5" customFormat="1" ht="30" hidden="1">
      <c r="A364" s="1" t="s">
        <v>38</v>
      </c>
      <c r="B364" s="1" t="s">
        <v>17</v>
      </c>
      <c r="C364" s="1" t="s">
        <v>77</v>
      </c>
      <c r="D364" s="2" t="s">
        <v>78</v>
      </c>
      <c r="E364" s="3"/>
      <c r="F364" s="3"/>
      <c r="G364" s="3"/>
      <c r="H364" s="4" t="e">
        <f t="shared" si="18"/>
        <v>#DIV/0!</v>
      </c>
    </row>
    <row r="365" spans="1:8" s="5" customFormat="1" ht="45" hidden="1">
      <c r="A365" s="1" t="s">
        <v>38</v>
      </c>
      <c r="B365" s="1" t="s">
        <v>17</v>
      </c>
      <c r="C365" s="1" t="s">
        <v>79</v>
      </c>
      <c r="D365" s="2" t="s">
        <v>80</v>
      </c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38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hidden="1">
      <c r="A367" s="1" t="s">
        <v>38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hidden="1">
      <c r="A368" s="1" t="s">
        <v>38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38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customHeight="1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4" t="e">
        <f t="shared" si="18"/>
        <v>#DIV/0!</v>
      </c>
    </row>
    <row r="374" spans="1:8" s="5" customFormat="1" ht="15" customHeight="1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4" t="e">
        <f t="shared" si="18"/>
        <v>#DIV/0!</v>
      </c>
    </row>
    <row r="375" spans="1:8" s="5" customFormat="1" ht="15" hidden="1">
      <c r="A375" s="1" t="s">
        <v>38</v>
      </c>
      <c r="B375" s="1" t="s">
        <v>17</v>
      </c>
      <c r="C375" s="1"/>
      <c r="D375" s="2"/>
      <c r="E375" s="3"/>
      <c r="F375" s="3"/>
      <c r="G375" s="3"/>
      <c r="H375" s="4" t="e">
        <f>G375/E375</f>
        <v>#DIV/0!</v>
      </c>
    </row>
    <row r="376" spans="1:8" s="5" customFormat="1" ht="15" hidden="1">
      <c r="A376" s="1" t="s">
        <v>38</v>
      </c>
      <c r="B376" s="1" t="s">
        <v>17</v>
      </c>
      <c r="C376" s="1"/>
      <c r="D376" s="2"/>
      <c r="E376" s="3"/>
      <c r="F376" s="3"/>
      <c r="G376" s="3"/>
      <c r="H376" s="4" t="e">
        <f>G376/E376</f>
        <v>#DIV/0!</v>
      </c>
    </row>
    <row r="377" spans="1:8" s="5" customFormat="1" ht="15">
      <c r="A377" s="1"/>
      <c r="B377" s="1"/>
      <c r="C377" s="1"/>
      <c r="D377" s="2"/>
      <c r="E377" s="3"/>
      <c r="F377" s="3"/>
      <c r="G377" s="3"/>
      <c r="H377" s="4"/>
    </row>
    <row r="378" spans="1:8" s="19" customFormat="1" ht="42.75">
      <c r="A378" s="18" t="s">
        <v>40</v>
      </c>
      <c r="B378" s="18"/>
      <c r="C378" s="14"/>
      <c r="D378" s="13" t="s">
        <v>8</v>
      </c>
      <c r="E378" s="15">
        <f>E379+E394</f>
        <v>3038.699</v>
      </c>
      <c r="F378" s="15">
        <f>F379+F394</f>
        <v>2036.455</v>
      </c>
      <c r="G378" s="15">
        <f>G379+G394</f>
        <v>2033.29</v>
      </c>
      <c r="H378" s="16">
        <f>G378/E378</f>
        <v>0.6691317567156208</v>
      </c>
    </row>
    <row r="379" spans="1:8" s="25" customFormat="1" ht="45">
      <c r="A379" s="20" t="s">
        <v>40</v>
      </c>
      <c r="B379" s="20" t="s">
        <v>16</v>
      </c>
      <c r="C379" s="21"/>
      <c r="D379" s="22" t="s">
        <v>144</v>
      </c>
      <c r="E379" s="23">
        <f>SUM(E380:E393)</f>
        <v>455</v>
      </c>
      <c r="F379" s="23">
        <f>SUM(F380:F393)</f>
        <v>158.46</v>
      </c>
      <c r="G379" s="23">
        <f>SUM(G380:G393)</f>
        <v>158.46</v>
      </c>
      <c r="H379" s="24">
        <f aca="true" t="shared" si="19" ref="H379:H391">G379/E379</f>
        <v>0.3482637362637363</v>
      </c>
    </row>
    <row r="380" spans="1:8" s="5" customFormat="1" ht="30">
      <c r="A380" s="1" t="s">
        <v>40</v>
      </c>
      <c r="B380" s="1" t="s">
        <v>16</v>
      </c>
      <c r="C380" s="1" t="s">
        <v>61</v>
      </c>
      <c r="D380" s="2" t="s">
        <v>62</v>
      </c>
      <c r="E380" s="3">
        <v>455</v>
      </c>
      <c r="F380" s="3">
        <v>158.46</v>
      </c>
      <c r="G380" s="3">
        <v>158.46</v>
      </c>
      <c r="H380" s="4">
        <f t="shared" si="19"/>
        <v>0.3482637362637363</v>
      </c>
    </row>
    <row r="381" spans="1:8" s="5" customFormat="1" ht="15" customHeight="1" hidden="1">
      <c r="A381" s="1" t="s">
        <v>40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40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40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40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customHeight="1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4" t="e">
        <f t="shared" si="19"/>
        <v>#DIV/0!</v>
      </c>
    </row>
    <row r="391" spans="1:8" s="5" customFormat="1" ht="15" customHeight="1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4" t="e">
        <f t="shared" si="19"/>
        <v>#DIV/0!</v>
      </c>
    </row>
    <row r="392" spans="1:8" s="5" customFormat="1" ht="15" hidden="1">
      <c r="A392" s="1" t="s">
        <v>40</v>
      </c>
      <c r="B392" s="1" t="s">
        <v>16</v>
      </c>
      <c r="C392" s="1"/>
      <c r="D392" s="2"/>
      <c r="E392" s="3"/>
      <c r="F392" s="3"/>
      <c r="G392" s="3"/>
      <c r="H392" s="4" t="e">
        <f>G392/E392</f>
        <v>#DIV/0!</v>
      </c>
    </row>
    <row r="393" spans="1:8" s="5" customFormat="1" ht="15" hidden="1">
      <c r="A393" s="1" t="s">
        <v>40</v>
      </c>
      <c r="B393" s="1" t="s">
        <v>16</v>
      </c>
      <c r="C393" s="1"/>
      <c r="D393" s="2"/>
      <c r="E393" s="3"/>
      <c r="F393" s="3"/>
      <c r="G393" s="3"/>
      <c r="H393" s="4" t="e">
        <f>G393/E393</f>
        <v>#DIV/0!</v>
      </c>
    </row>
    <row r="394" spans="1:8" s="25" customFormat="1" ht="60">
      <c r="A394" s="20" t="s">
        <v>40</v>
      </c>
      <c r="B394" s="20" t="s">
        <v>17</v>
      </c>
      <c r="C394" s="21"/>
      <c r="D394" s="22" t="s">
        <v>41</v>
      </c>
      <c r="E394" s="23">
        <f>SUM(E395:E409)</f>
        <v>2583.699</v>
      </c>
      <c r="F394" s="23">
        <f>SUM(F395:F409)</f>
        <v>1877.995</v>
      </c>
      <c r="G394" s="23">
        <f>SUM(G395:G409)</f>
        <v>1874.83</v>
      </c>
      <c r="H394" s="24">
        <f aca="true" t="shared" si="20" ref="H394:H409">G394/E394</f>
        <v>0.7256379322823595</v>
      </c>
    </row>
    <row r="395" spans="1:8" s="5" customFormat="1" ht="30">
      <c r="A395" s="1" t="s">
        <v>40</v>
      </c>
      <c r="B395" s="1" t="s">
        <v>17</v>
      </c>
      <c r="C395" s="1" t="s">
        <v>75</v>
      </c>
      <c r="D395" s="2" t="s">
        <v>76</v>
      </c>
      <c r="E395" s="3">
        <v>2054.3</v>
      </c>
      <c r="F395" s="3">
        <v>1450.975</v>
      </c>
      <c r="G395" s="3">
        <v>1450.81</v>
      </c>
      <c r="H395" s="4">
        <f t="shared" si="20"/>
        <v>0.7062308328871147</v>
      </c>
    </row>
    <row r="396" spans="1:8" s="5" customFormat="1" ht="30">
      <c r="A396" s="1" t="s">
        <v>40</v>
      </c>
      <c r="B396" s="1" t="s">
        <v>17</v>
      </c>
      <c r="C396" s="1" t="s">
        <v>77</v>
      </c>
      <c r="D396" s="2" t="s">
        <v>78</v>
      </c>
      <c r="E396" s="3">
        <v>2.1</v>
      </c>
      <c r="F396" s="3">
        <v>2.1</v>
      </c>
      <c r="G396" s="3">
        <v>2.1</v>
      </c>
      <c r="H396" s="4">
        <f t="shared" si="20"/>
        <v>1</v>
      </c>
    </row>
    <row r="397" spans="1:8" s="5" customFormat="1" ht="45">
      <c r="A397" s="1" t="s">
        <v>40</v>
      </c>
      <c r="B397" s="1" t="s">
        <v>17</v>
      </c>
      <c r="C397" s="1" t="s">
        <v>79</v>
      </c>
      <c r="D397" s="2" t="s">
        <v>80</v>
      </c>
      <c r="E397" s="3">
        <v>356.566</v>
      </c>
      <c r="F397" s="3">
        <v>331.912</v>
      </c>
      <c r="G397" s="3">
        <v>331.912</v>
      </c>
      <c r="H397" s="4">
        <f t="shared" si="20"/>
        <v>0.9308571204209038</v>
      </c>
    </row>
    <row r="398" spans="1:8" s="5" customFormat="1" ht="30">
      <c r="A398" s="1" t="s">
        <v>40</v>
      </c>
      <c r="B398" s="1" t="s">
        <v>17</v>
      </c>
      <c r="C398" s="1" t="s">
        <v>61</v>
      </c>
      <c r="D398" s="2" t="s">
        <v>62</v>
      </c>
      <c r="E398" s="3">
        <v>106.9</v>
      </c>
      <c r="F398" s="3">
        <v>29.175</v>
      </c>
      <c r="G398" s="3">
        <v>26.175</v>
      </c>
      <c r="H398" s="4">
        <f t="shared" si="20"/>
        <v>0.24485500467726848</v>
      </c>
    </row>
    <row r="399" spans="1:8" s="5" customFormat="1" ht="17.25" customHeight="1">
      <c r="A399" s="1" t="s">
        <v>40</v>
      </c>
      <c r="B399" s="1" t="s">
        <v>17</v>
      </c>
      <c r="C399" s="1" t="s">
        <v>71</v>
      </c>
      <c r="D399" s="2" t="s">
        <v>72</v>
      </c>
      <c r="E399" s="3">
        <v>63.833</v>
      </c>
      <c r="F399" s="3">
        <v>63.833</v>
      </c>
      <c r="G399" s="3">
        <v>63.833</v>
      </c>
      <c r="H399" s="4">
        <f t="shared" si="20"/>
        <v>1</v>
      </c>
    </row>
    <row r="400" spans="1:8" s="5" customFormat="1" ht="15" customHeight="1" hidden="1">
      <c r="A400" s="1" t="s">
        <v>40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40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40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40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customHeight="1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customHeight="1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 hidden="1">
      <c r="A408" s="1" t="s">
        <v>40</v>
      </c>
      <c r="B408" s="1" t="s">
        <v>17</v>
      </c>
      <c r="C408" s="1"/>
      <c r="D408" s="2"/>
      <c r="E408" s="3"/>
      <c r="F408" s="3"/>
      <c r="G408" s="3"/>
      <c r="H408" s="4" t="e">
        <f t="shared" si="20"/>
        <v>#DIV/0!</v>
      </c>
    </row>
    <row r="409" spans="1:8" s="5" customFormat="1" ht="15" hidden="1">
      <c r="A409" s="1" t="s">
        <v>40</v>
      </c>
      <c r="B409" s="1" t="s">
        <v>17</v>
      </c>
      <c r="C409" s="1"/>
      <c r="D409" s="2"/>
      <c r="E409" s="3"/>
      <c r="F409" s="3"/>
      <c r="G409" s="3"/>
      <c r="H409" s="4" t="e">
        <f t="shared" si="20"/>
        <v>#DIV/0!</v>
      </c>
    </row>
    <row r="410" spans="1:8" s="5" customFormat="1" ht="15">
      <c r="A410" s="1"/>
      <c r="B410" s="1"/>
      <c r="C410" s="1"/>
      <c r="D410" s="2"/>
      <c r="E410" s="3"/>
      <c r="F410" s="3"/>
      <c r="G410" s="3"/>
      <c r="H410" s="4"/>
    </row>
    <row r="411" spans="1:8" s="19" customFormat="1" ht="28.5">
      <c r="A411" s="18" t="s">
        <v>42</v>
      </c>
      <c r="B411" s="18"/>
      <c r="C411" s="14"/>
      <c r="D411" s="13" t="s">
        <v>9</v>
      </c>
      <c r="E411" s="15">
        <f>E412+E427+E443</f>
        <v>4843.33</v>
      </c>
      <c r="F411" s="15">
        <f>F412+F427+F443</f>
        <v>3422.4890000000005</v>
      </c>
      <c r="G411" s="15">
        <f>G412+G427+G443</f>
        <v>3422.4500000000003</v>
      </c>
      <c r="H411" s="16">
        <f>G411/E411</f>
        <v>0.7066315943782481</v>
      </c>
    </row>
    <row r="412" spans="1:8" s="25" customFormat="1" ht="30">
      <c r="A412" s="20" t="s">
        <v>42</v>
      </c>
      <c r="B412" s="20" t="s">
        <v>16</v>
      </c>
      <c r="C412" s="21"/>
      <c r="D412" s="22" t="s">
        <v>142</v>
      </c>
      <c r="E412" s="23">
        <f>SUM(E413:E426)</f>
        <v>0</v>
      </c>
      <c r="F412" s="23">
        <f>SUM(F413:F426)</f>
        <v>0</v>
      </c>
      <c r="G412" s="23">
        <f>SUM(G413:G426)</f>
        <v>0</v>
      </c>
      <c r="H412" s="24"/>
    </row>
    <row r="413" spans="1:8" s="5" customFormat="1" ht="45" hidden="1">
      <c r="A413" s="1" t="s">
        <v>42</v>
      </c>
      <c r="B413" s="1" t="s">
        <v>16</v>
      </c>
      <c r="C413" s="1" t="s">
        <v>83</v>
      </c>
      <c r="D413" s="2" t="s">
        <v>84</v>
      </c>
      <c r="E413" s="3"/>
      <c r="F413" s="3"/>
      <c r="G413" s="3"/>
      <c r="H413" s="4" t="e">
        <f aca="true" t="shared" si="21" ref="H413:H425">G413/E413</f>
        <v>#DIV/0!</v>
      </c>
    </row>
    <row r="414" spans="1:8" s="5" customFormat="1" ht="60" hidden="1">
      <c r="A414" s="1" t="s">
        <v>42</v>
      </c>
      <c r="B414" s="1" t="s">
        <v>16</v>
      </c>
      <c r="C414" s="1" t="s">
        <v>129</v>
      </c>
      <c r="D414" s="2" t="s">
        <v>130</v>
      </c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42</v>
      </c>
      <c r="B415" s="1" t="s">
        <v>16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42</v>
      </c>
      <c r="B416" s="1" t="s">
        <v>16</v>
      </c>
      <c r="C416" s="1" t="s">
        <v>117</v>
      </c>
      <c r="D416" s="2" t="s">
        <v>118</v>
      </c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42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42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42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customHeight="1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customHeight="1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4" t="e">
        <f t="shared" si="21"/>
        <v>#DIV/0!</v>
      </c>
    </row>
    <row r="425" spans="1:8" s="5" customFormat="1" ht="15" hidden="1">
      <c r="A425" s="1" t="s">
        <v>42</v>
      </c>
      <c r="B425" s="1" t="s">
        <v>16</v>
      </c>
      <c r="C425" s="1"/>
      <c r="D425" s="2"/>
      <c r="E425" s="3"/>
      <c r="F425" s="3"/>
      <c r="G425" s="3"/>
      <c r="H425" s="4" t="e">
        <f t="shared" si="21"/>
        <v>#DIV/0!</v>
      </c>
    </row>
    <row r="426" spans="1:8" s="5" customFormat="1" ht="15" hidden="1">
      <c r="A426" s="1" t="s">
        <v>42</v>
      </c>
      <c r="B426" s="1" t="s">
        <v>16</v>
      </c>
      <c r="C426" s="1"/>
      <c r="D426" s="2"/>
      <c r="E426" s="3"/>
      <c r="F426" s="3"/>
      <c r="G426" s="3"/>
      <c r="H426" s="4" t="e">
        <f>G426/E426</f>
        <v>#DIV/0!</v>
      </c>
    </row>
    <row r="427" spans="1:8" s="25" customFormat="1" ht="75">
      <c r="A427" s="20" t="s">
        <v>42</v>
      </c>
      <c r="B427" s="20" t="s">
        <v>17</v>
      </c>
      <c r="C427" s="21"/>
      <c r="D427" s="22" t="s">
        <v>143</v>
      </c>
      <c r="E427" s="23">
        <f>SUM(E428:E442)</f>
        <v>0</v>
      </c>
      <c r="F427" s="23">
        <f>SUM(F428:F442)</f>
        <v>0</v>
      </c>
      <c r="G427" s="23">
        <f>SUM(G428:G442)</f>
        <v>0</v>
      </c>
      <c r="H427" s="24"/>
    </row>
    <row r="428" spans="1:8" s="5" customFormat="1" ht="30" hidden="1">
      <c r="A428" s="1" t="s">
        <v>42</v>
      </c>
      <c r="B428" s="1" t="s">
        <v>17</v>
      </c>
      <c r="C428" s="1" t="s">
        <v>65</v>
      </c>
      <c r="D428" s="2" t="s">
        <v>66</v>
      </c>
      <c r="E428" s="3"/>
      <c r="F428" s="3"/>
      <c r="G428" s="3"/>
      <c r="H428" s="4" t="e">
        <f aca="true" t="shared" si="22" ref="H428:H442">G428/E428</f>
        <v>#DIV/0!</v>
      </c>
    </row>
    <row r="429" spans="1:8" s="5" customFormat="1" ht="15" hidden="1">
      <c r="A429" s="1"/>
      <c r="B429" s="1"/>
      <c r="C429" s="32"/>
      <c r="D429" s="2"/>
      <c r="E429" s="3"/>
      <c r="F429" s="3"/>
      <c r="G429" s="3"/>
      <c r="H429" s="4" t="e">
        <f t="shared" si="22"/>
        <v>#DIV/0!</v>
      </c>
    </row>
    <row r="430" spans="1:8" s="5" customFormat="1" ht="15" hidden="1">
      <c r="A430" s="1"/>
      <c r="B430" s="1"/>
      <c r="C430" s="32"/>
      <c r="D430" s="2"/>
      <c r="E430" s="3"/>
      <c r="F430" s="3"/>
      <c r="G430" s="3"/>
      <c r="H430" s="4" t="e">
        <f t="shared" si="22"/>
        <v>#DIV/0!</v>
      </c>
    </row>
    <row r="431" spans="1:8" s="5" customFormat="1" ht="45" hidden="1">
      <c r="A431" s="1"/>
      <c r="B431" s="1"/>
      <c r="C431" s="1" t="s">
        <v>117</v>
      </c>
      <c r="D431" s="2" t="s">
        <v>118</v>
      </c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2"/>
        <v>#DIV/0!</v>
      </c>
    </row>
    <row r="442" spans="1:8" s="5" customFormat="1" ht="15" hidden="1">
      <c r="A442" s="1"/>
      <c r="B442" s="1"/>
      <c r="C442" s="32"/>
      <c r="D442" s="2"/>
      <c r="E442" s="3"/>
      <c r="F442" s="3"/>
      <c r="G442" s="3"/>
      <c r="H442" s="4" t="e">
        <f t="shared" si="22"/>
        <v>#DIV/0!</v>
      </c>
    </row>
    <row r="443" spans="1:8" s="25" customFormat="1" ht="45">
      <c r="A443" s="20" t="s">
        <v>42</v>
      </c>
      <c r="B443" s="20" t="s">
        <v>20</v>
      </c>
      <c r="C443" s="21"/>
      <c r="D443" s="22" t="s">
        <v>126</v>
      </c>
      <c r="E443" s="23">
        <f>SUM(E444:E458)</f>
        <v>4843.33</v>
      </c>
      <c r="F443" s="23">
        <f>SUM(F444:F458)</f>
        <v>3422.4890000000005</v>
      </c>
      <c r="G443" s="23">
        <f>SUM(G444:G458)</f>
        <v>3422.4500000000003</v>
      </c>
      <c r="H443" s="24">
        <f aca="true" t="shared" si="23" ref="H443:H458">G443/E443</f>
        <v>0.7066315943782481</v>
      </c>
    </row>
    <row r="444" spans="1:8" s="5" customFormat="1" ht="30">
      <c r="A444" s="1" t="s">
        <v>42</v>
      </c>
      <c r="B444" s="1" t="s">
        <v>20</v>
      </c>
      <c r="C444" s="1" t="s">
        <v>75</v>
      </c>
      <c r="D444" s="2" t="s">
        <v>76</v>
      </c>
      <c r="E444" s="3">
        <v>3014.868</v>
      </c>
      <c r="F444" s="3">
        <v>2124.09</v>
      </c>
      <c r="G444" s="3">
        <v>2124.09</v>
      </c>
      <c r="H444" s="4">
        <f t="shared" si="23"/>
        <v>0.7045383081448343</v>
      </c>
    </row>
    <row r="445" spans="1:8" s="5" customFormat="1" ht="30">
      <c r="A445" s="1" t="s">
        <v>42</v>
      </c>
      <c r="B445" s="1" t="s">
        <v>20</v>
      </c>
      <c r="C445" s="1" t="s">
        <v>77</v>
      </c>
      <c r="D445" s="2" t="s">
        <v>78</v>
      </c>
      <c r="E445" s="3">
        <v>14.025</v>
      </c>
      <c r="F445" s="3">
        <v>5.31</v>
      </c>
      <c r="G445" s="3">
        <v>5.31</v>
      </c>
      <c r="H445" s="4">
        <f t="shared" si="23"/>
        <v>0.37860962566844913</v>
      </c>
    </row>
    <row r="446" spans="1:8" s="5" customFormat="1" ht="45">
      <c r="A446" s="1" t="s">
        <v>42</v>
      </c>
      <c r="B446" s="1" t="s">
        <v>20</v>
      </c>
      <c r="C446" s="1" t="s">
        <v>79</v>
      </c>
      <c r="D446" s="2" t="s">
        <v>80</v>
      </c>
      <c r="E446" s="3">
        <v>910.4889999999999</v>
      </c>
      <c r="F446" s="3">
        <v>607.3420000000001</v>
      </c>
      <c r="G446" s="3">
        <v>607.3420000000001</v>
      </c>
      <c r="H446" s="4">
        <f t="shared" si="23"/>
        <v>0.6670503432770744</v>
      </c>
    </row>
    <row r="447" spans="1:8" s="5" customFormat="1" ht="30">
      <c r="A447" s="1" t="s">
        <v>42</v>
      </c>
      <c r="B447" s="1" t="s">
        <v>20</v>
      </c>
      <c r="C447" s="1" t="s">
        <v>61</v>
      </c>
      <c r="D447" s="2" t="s">
        <v>62</v>
      </c>
      <c r="E447" s="3">
        <v>903.9480000000001</v>
      </c>
      <c r="F447" s="3">
        <v>685.7470000000001</v>
      </c>
      <c r="G447" s="3">
        <v>685.708</v>
      </c>
      <c r="H447" s="4">
        <f t="shared" si="23"/>
        <v>0.7585701832406287</v>
      </c>
    </row>
    <row r="448" spans="1:8" s="5" customFormat="1" ht="15" hidden="1">
      <c r="A448" s="1" t="s">
        <v>42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hidden="1">
      <c r="A449" s="1" t="s">
        <v>42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42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42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customHeight="1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customHeight="1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customHeight="1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customHeight="1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 hidden="1">
      <c r="A457" s="1" t="s">
        <v>42</v>
      </c>
      <c r="B457" s="1" t="s">
        <v>20</v>
      </c>
      <c r="C457" s="1"/>
      <c r="D457" s="2"/>
      <c r="E457" s="3"/>
      <c r="F457" s="3"/>
      <c r="G457" s="3"/>
      <c r="H457" s="4" t="e">
        <f t="shared" si="23"/>
        <v>#DIV/0!</v>
      </c>
    </row>
    <row r="458" spans="1:8" s="5" customFormat="1" ht="15" hidden="1">
      <c r="A458" s="1" t="s">
        <v>42</v>
      </c>
      <c r="B458" s="1" t="s">
        <v>20</v>
      </c>
      <c r="C458" s="1"/>
      <c r="D458" s="2"/>
      <c r="E458" s="3"/>
      <c r="F458" s="3"/>
      <c r="G458" s="3"/>
      <c r="H458" s="4" t="e">
        <f t="shared" si="23"/>
        <v>#DIV/0!</v>
      </c>
    </row>
    <row r="459" spans="1:8" s="5" customFormat="1" ht="15">
      <c r="A459" s="1"/>
      <c r="B459" s="1"/>
      <c r="C459" s="1"/>
      <c r="D459" s="2"/>
      <c r="E459" s="3"/>
      <c r="F459" s="3"/>
      <c r="G459" s="3"/>
      <c r="H459" s="4"/>
    </row>
    <row r="460" spans="1:8" s="19" customFormat="1" ht="28.5">
      <c r="A460" s="18" t="s">
        <v>43</v>
      </c>
      <c r="B460" s="18"/>
      <c r="C460" s="14"/>
      <c r="D460" s="13" t="s">
        <v>10</v>
      </c>
      <c r="E460" s="15">
        <f>E461+E476+E491</f>
        <v>20633.733999999997</v>
      </c>
      <c r="F460" s="15">
        <f>F461+F476+F491</f>
        <v>10476.774</v>
      </c>
      <c r="G460" s="15">
        <f>G461+G476+G491</f>
        <v>10431.392</v>
      </c>
      <c r="H460" s="16">
        <f>G460/E460</f>
        <v>0.5055503768731341</v>
      </c>
    </row>
    <row r="461" spans="1:8" s="25" customFormat="1" ht="60">
      <c r="A461" s="20" t="s">
        <v>43</v>
      </c>
      <c r="B461" s="20" t="s">
        <v>16</v>
      </c>
      <c r="C461" s="21"/>
      <c r="D461" s="22" t="s">
        <v>105</v>
      </c>
      <c r="E461" s="23">
        <f>SUM(E462:E475)</f>
        <v>4948.6</v>
      </c>
      <c r="F461" s="23">
        <f>SUM(F462:F475)</f>
        <v>0</v>
      </c>
      <c r="G461" s="23">
        <f>SUM(G462:G475)</f>
        <v>0</v>
      </c>
      <c r="H461" s="24">
        <f aca="true" t="shared" si="24" ref="H461:H475">G461/E461</f>
        <v>0</v>
      </c>
    </row>
    <row r="462" spans="1:8" s="5" customFormat="1" ht="30" hidden="1">
      <c r="A462" s="1" t="s">
        <v>43</v>
      </c>
      <c r="B462" s="1" t="s">
        <v>16</v>
      </c>
      <c r="C462" s="1" t="s">
        <v>111</v>
      </c>
      <c r="D462" s="2" t="s">
        <v>112</v>
      </c>
      <c r="E462" s="3"/>
      <c r="F462" s="3"/>
      <c r="G462" s="3"/>
      <c r="H462" s="4" t="e">
        <f t="shared" si="24"/>
        <v>#DIV/0!</v>
      </c>
    </row>
    <row r="463" spans="1:8" s="5" customFormat="1" ht="30" hidden="1">
      <c r="A463" s="1" t="s">
        <v>43</v>
      </c>
      <c r="B463" s="1" t="s">
        <v>16</v>
      </c>
      <c r="C463" s="1" t="s">
        <v>61</v>
      </c>
      <c r="D463" s="2" t="s">
        <v>62</v>
      </c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43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43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43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43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 hidden="1">
      <c r="A469" s="1" t="s">
        <v>43</v>
      </c>
      <c r="B469" s="1" t="s">
        <v>16</v>
      </c>
      <c r="C469" s="1"/>
      <c r="D469" s="2"/>
      <c r="E469" s="3"/>
      <c r="F469" s="3"/>
      <c r="G469" s="3"/>
      <c r="H469" s="4" t="e">
        <f t="shared" si="24"/>
        <v>#DIV/0!</v>
      </c>
    </row>
    <row r="470" spans="1:8" s="5" customFormat="1" ht="15" customHeight="1" hidden="1">
      <c r="A470" s="1" t="s">
        <v>43</v>
      </c>
      <c r="B470" s="1" t="s">
        <v>16</v>
      </c>
      <c r="C470" s="1"/>
      <c r="D470" s="2"/>
      <c r="E470" s="3"/>
      <c r="F470" s="3"/>
      <c r="G470" s="3"/>
      <c r="H470" s="4" t="e">
        <f t="shared" si="24"/>
        <v>#DIV/0!</v>
      </c>
    </row>
    <row r="471" spans="1:8" s="5" customFormat="1" ht="15" customHeight="1">
      <c r="A471" s="1" t="s">
        <v>43</v>
      </c>
      <c r="B471" s="1" t="s">
        <v>16</v>
      </c>
      <c r="C471" s="1" t="s">
        <v>69</v>
      </c>
      <c r="D471" s="2" t="s">
        <v>70</v>
      </c>
      <c r="E471" s="3">
        <v>4948.6</v>
      </c>
      <c r="F471" s="3">
        <v>0</v>
      </c>
      <c r="G471" s="3">
        <v>0</v>
      </c>
      <c r="H471" s="4">
        <f t="shared" si="24"/>
        <v>0</v>
      </c>
    </row>
    <row r="472" spans="1:8" s="5" customFormat="1" ht="15" customHeight="1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customHeight="1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5" customFormat="1" ht="15" hidden="1">
      <c r="A474" s="1" t="s">
        <v>43</v>
      </c>
      <c r="B474" s="1" t="s">
        <v>16</v>
      </c>
      <c r="C474" s="1"/>
      <c r="D474" s="2"/>
      <c r="E474" s="3"/>
      <c r="F474" s="3"/>
      <c r="G474" s="3"/>
      <c r="H474" s="4" t="e">
        <f t="shared" si="24"/>
        <v>#DIV/0!</v>
      </c>
    </row>
    <row r="475" spans="1:8" s="5" customFormat="1" ht="15" hidden="1">
      <c r="A475" s="1" t="s">
        <v>43</v>
      </c>
      <c r="B475" s="1" t="s">
        <v>16</v>
      </c>
      <c r="C475" s="1"/>
      <c r="D475" s="2"/>
      <c r="E475" s="3"/>
      <c r="F475" s="3"/>
      <c r="G475" s="3"/>
      <c r="H475" s="4" t="e">
        <f t="shared" si="24"/>
        <v>#DIV/0!</v>
      </c>
    </row>
    <row r="476" spans="1:8" s="25" customFormat="1" ht="60">
      <c r="A476" s="20" t="s">
        <v>43</v>
      </c>
      <c r="B476" s="20" t="s">
        <v>17</v>
      </c>
      <c r="C476" s="21"/>
      <c r="D476" s="22" t="s">
        <v>46</v>
      </c>
      <c r="E476" s="23">
        <f>SUM(E477:E490)</f>
        <v>0</v>
      </c>
      <c r="F476" s="23">
        <f>SUM(F477:F490)</f>
        <v>0</v>
      </c>
      <c r="G476" s="23">
        <f>SUM(G477:G490)</f>
        <v>0</v>
      </c>
      <c r="H476" s="24"/>
    </row>
    <row r="477" spans="1:8" s="5" customFormat="1" ht="15" customHeight="1" hidden="1">
      <c r="A477" s="1" t="s">
        <v>43</v>
      </c>
      <c r="B477" s="1" t="s">
        <v>17</v>
      </c>
      <c r="C477" s="1"/>
      <c r="D477" s="2"/>
      <c r="E477" s="3"/>
      <c r="F477" s="3"/>
      <c r="G477" s="3"/>
      <c r="H477" s="4" t="e">
        <f aca="true" t="shared" si="25" ref="H477:H507">G477/E477</f>
        <v>#DIV/0!</v>
      </c>
    </row>
    <row r="478" spans="1:8" s="5" customFormat="1" ht="15" customHeight="1" hidden="1">
      <c r="A478" s="1" t="s">
        <v>43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43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43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5" customFormat="1" ht="15" customHeight="1" hidden="1">
      <c r="A489" s="1" t="s">
        <v>43</v>
      </c>
      <c r="B489" s="1" t="s">
        <v>17</v>
      </c>
      <c r="C489" s="1"/>
      <c r="D489" s="2"/>
      <c r="E489" s="3"/>
      <c r="F489" s="3"/>
      <c r="G489" s="3"/>
      <c r="H489" s="4" t="e">
        <f t="shared" si="25"/>
        <v>#DIV/0!</v>
      </c>
    </row>
    <row r="490" spans="1:8" s="5" customFormat="1" ht="15" customHeight="1" hidden="1">
      <c r="A490" s="1" t="s">
        <v>43</v>
      </c>
      <c r="B490" s="1" t="s">
        <v>17</v>
      </c>
      <c r="C490" s="1"/>
      <c r="D490" s="2"/>
      <c r="E490" s="3"/>
      <c r="F490" s="3"/>
      <c r="G490" s="3"/>
      <c r="H490" s="4" t="e">
        <f t="shared" si="25"/>
        <v>#DIV/0!</v>
      </c>
    </row>
    <row r="491" spans="1:8" s="25" customFormat="1" ht="30">
      <c r="A491" s="20" t="s">
        <v>43</v>
      </c>
      <c r="B491" s="20" t="s">
        <v>20</v>
      </c>
      <c r="C491" s="21"/>
      <c r="D491" s="22" t="s">
        <v>47</v>
      </c>
      <c r="E491" s="23">
        <f>SUM(E492:E507)</f>
        <v>15685.133999999998</v>
      </c>
      <c r="F491" s="23">
        <f>SUM(F492:F507)</f>
        <v>10476.774</v>
      </c>
      <c r="G491" s="23">
        <f>SUM(G492:G507)</f>
        <v>10431.392</v>
      </c>
      <c r="H491" s="24">
        <f>G491/E491</f>
        <v>0.6650495940933626</v>
      </c>
    </row>
    <row r="492" spans="1:8" s="5" customFormat="1" ht="30">
      <c r="A492" s="1" t="s">
        <v>43</v>
      </c>
      <c r="B492" s="1" t="s">
        <v>20</v>
      </c>
      <c r="C492" s="1" t="s">
        <v>75</v>
      </c>
      <c r="D492" s="2" t="s">
        <v>76</v>
      </c>
      <c r="E492" s="3">
        <v>7857.237999999999</v>
      </c>
      <c r="F492" s="3">
        <v>5862.451</v>
      </c>
      <c r="G492" s="3">
        <v>5855.406</v>
      </c>
      <c r="H492" s="4">
        <f t="shared" si="25"/>
        <v>0.7452244669182734</v>
      </c>
    </row>
    <row r="493" spans="1:8" s="5" customFormat="1" ht="30">
      <c r="A493" s="1" t="s">
        <v>43</v>
      </c>
      <c r="B493" s="1" t="s">
        <v>20</v>
      </c>
      <c r="C493" s="1" t="s">
        <v>77</v>
      </c>
      <c r="D493" s="2" t="s">
        <v>78</v>
      </c>
      <c r="E493" s="3">
        <v>88.7</v>
      </c>
      <c r="F493" s="3">
        <v>51.267</v>
      </c>
      <c r="G493" s="3">
        <v>51.267</v>
      </c>
      <c r="H493" s="4">
        <f t="shared" si="25"/>
        <v>0.5779819616685457</v>
      </c>
    </row>
    <row r="494" spans="1:8" s="5" customFormat="1" ht="60" hidden="1">
      <c r="A494" s="1" t="s">
        <v>43</v>
      </c>
      <c r="B494" s="1" t="s">
        <v>20</v>
      </c>
      <c r="C494" s="1" t="s">
        <v>115</v>
      </c>
      <c r="D494" s="2" t="s">
        <v>116</v>
      </c>
      <c r="E494" s="3"/>
      <c r="F494" s="3"/>
      <c r="G494" s="3"/>
      <c r="H494" s="4" t="e">
        <f t="shared" si="25"/>
        <v>#DIV/0!</v>
      </c>
    </row>
    <row r="495" spans="1:8" s="5" customFormat="1" ht="45">
      <c r="A495" s="1" t="s">
        <v>43</v>
      </c>
      <c r="B495" s="1" t="s">
        <v>20</v>
      </c>
      <c r="C495" s="1" t="s">
        <v>79</v>
      </c>
      <c r="D495" s="2" t="s">
        <v>80</v>
      </c>
      <c r="E495" s="3">
        <v>2372.886</v>
      </c>
      <c r="F495" s="3">
        <v>1720.569</v>
      </c>
      <c r="G495" s="3">
        <v>1720.569</v>
      </c>
      <c r="H495" s="4">
        <f t="shared" si="25"/>
        <v>0.7250955165987747</v>
      </c>
    </row>
    <row r="496" spans="1:8" s="5" customFormat="1" ht="30">
      <c r="A496" s="1" t="s">
        <v>43</v>
      </c>
      <c r="B496" s="1" t="s">
        <v>20</v>
      </c>
      <c r="C496" s="1" t="s">
        <v>61</v>
      </c>
      <c r="D496" s="2" t="s">
        <v>62</v>
      </c>
      <c r="E496" s="3">
        <v>2895.445</v>
      </c>
      <c r="F496" s="3">
        <v>2037.749</v>
      </c>
      <c r="G496" s="3">
        <v>1999.412</v>
      </c>
      <c r="H496" s="4">
        <f t="shared" si="25"/>
        <v>0.6905370331676133</v>
      </c>
    </row>
    <row r="497" spans="1:8" s="5" customFormat="1" ht="15">
      <c r="A497" s="1" t="s">
        <v>43</v>
      </c>
      <c r="B497" s="1" t="s">
        <v>20</v>
      </c>
      <c r="C497" s="1" t="s">
        <v>135</v>
      </c>
      <c r="D497" s="2" t="s">
        <v>136</v>
      </c>
      <c r="E497" s="3">
        <v>2439.266</v>
      </c>
      <c r="F497" s="3">
        <v>773.139</v>
      </c>
      <c r="G497" s="3">
        <v>773.139</v>
      </c>
      <c r="H497" s="4">
        <f t="shared" si="25"/>
        <v>0.31695559237901894</v>
      </c>
    </row>
    <row r="498" spans="1:8" s="5" customFormat="1" ht="30" hidden="1">
      <c r="A498" s="1" t="s">
        <v>43</v>
      </c>
      <c r="B498" s="1" t="s">
        <v>20</v>
      </c>
      <c r="C498" s="1" t="s">
        <v>123</v>
      </c>
      <c r="D498" s="2" t="s">
        <v>124</v>
      </c>
      <c r="E498" s="3"/>
      <c r="F498" s="3"/>
      <c r="G498" s="3"/>
      <c r="H498" s="4" t="e">
        <f t="shared" si="25"/>
        <v>#DIV/0!</v>
      </c>
    </row>
    <row r="499" spans="1:8" s="5" customFormat="1" ht="15" hidden="1">
      <c r="A499" s="1" t="s">
        <v>43</v>
      </c>
      <c r="B499" s="1" t="s">
        <v>20</v>
      </c>
      <c r="C499" s="1" t="s">
        <v>71</v>
      </c>
      <c r="D499" s="2" t="s">
        <v>72</v>
      </c>
      <c r="E499" s="3"/>
      <c r="F499" s="3"/>
      <c r="G499" s="3"/>
      <c r="H499" s="4" t="e">
        <f t="shared" si="25"/>
        <v>#DIV/0!</v>
      </c>
    </row>
    <row r="500" spans="1:8" s="5" customFormat="1" ht="15" customHeight="1">
      <c r="A500" s="1" t="s">
        <v>43</v>
      </c>
      <c r="B500" s="1" t="s">
        <v>20</v>
      </c>
      <c r="C500" s="1" t="s">
        <v>73</v>
      </c>
      <c r="D500" s="2" t="s">
        <v>74</v>
      </c>
      <c r="E500" s="3">
        <v>31.599</v>
      </c>
      <c r="F500" s="3">
        <v>31.599</v>
      </c>
      <c r="G500" s="3">
        <v>31.599</v>
      </c>
      <c r="H500" s="4">
        <f t="shared" si="25"/>
        <v>1</v>
      </c>
    </row>
    <row r="501" spans="1:8" s="5" customFormat="1" ht="15" customHeight="1" hidden="1">
      <c r="A501" s="1" t="s">
        <v>43</v>
      </c>
      <c r="B501" s="1" t="s">
        <v>20</v>
      </c>
      <c r="C501" s="1"/>
      <c r="D501" s="2"/>
      <c r="E501" s="3"/>
      <c r="F501" s="3"/>
      <c r="G501" s="3"/>
      <c r="H501" s="4" t="e">
        <f t="shared" si="25"/>
        <v>#DIV/0!</v>
      </c>
    </row>
    <row r="502" spans="1:8" s="5" customFormat="1" ht="15" customHeight="1" hidden="1">
      <c r="A502" s="1" t="s">
        <v>43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43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customHeight="1" hidden="1">
      <c r="A504" s="1" t="s">
        <v>43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customHeight="1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 hidden="1">
      <c r="A506" s="1" t="s">
        <v>43</v>
      </c>
      <c r="B506" s="1" t="s">
        <v>20</v>
      </c>
      <c r="C506" s="1"/>
      <c r="D506" s="2"/>
      <c r="E506" s="3"/>
      <c r="F506" s="3"/>
      <c r="G506" s="3"/>
      <c r="H506" s="4" t="e">
        <f t="shared" si="25"/>
        <v>#DIV/0!</v>
      </c>
    </row>
    <row r="507" spans="1:8" s="5" customFormat="1" ht="15" hidden="1">
      <c r="A507" s="1" t="s">
        <v>43</v>
      </c>
      <c r="B507" s="1" t="s">
        <v>20</v>
      </c>
      <c r="C507" s="1"/>
      <c r="D507" s="2"/>
      <c r="E507" s="3"/>
      <c r="F507" s="3"/>
      <c r="G507" s="3"/>
      <c r="H507" s="4" t="e">
        <f t="shared" si="25"/>
        <v>#DIV/0!</v>
      </c>
    </row>
    <row r="508" spans="1:8" s="5" customFormat="1" ht="15">
      <c r="A508" s="1"/>
      <c r="B508" s="1"/>
      <c r="C508" s="1"/>
      <c r="D508" s="2"/>
      <c r="E508" s="3"/>
      <c r="F508" s="3"/>
      <c r="G508" s="3"/>
      <c r="H508" s="4"/>
    </row>
    <row r="509" spans="1:8" s="19" customFormat="1" ht="28.5">
      <c r="A509" s="18" t="s">
        <v>44</v>
      </c>
      <c r="B509" s="18"/>
      <c r="C509" s="14"/>
      <c r="D509" s="13" t="s">
        <v>11</v>
      </c>
      <c r="E509" s="15">
        <f>E510+E525+E540+E555+E570</f>
        <v>5818.0019999999995</v>
      </c>
      <c r="F509" s="15">
        <f>F510+F525+F540+F555+F570</f>
        <v>3782.8070000000002</v>
      </c>
      <c r="G509" s="15">
        <f>G510+G525+G540+G555+G570</f>
        <v>3782.806</v>
      </c>
      <c r="H509" s="16">
        <f>G509/E509</f>
        <v>0.6501898761808608</v>
      </c>
    </row>
    <row r="510" spans="1:8" s="25" customFormat="1" ht="60">
      <c r="A510" s="20" t="s">
        <v>44</v>
      </c>
      <c r="B510" s="20" t="s">
        <v>16</v>
      </c>
      <c r="C510" s="21"/>
      <c r="D510" s="22" t="s">
        <v>138</v>
      </c>
      <c r="E510" s="23">
        <f>SUM(E511:E524)</f>
        <v>0</v>
      </c>
      <c r="F510" s="23">
        <f>SUM(F511:F524)</f>
        <v>0</v>
      </c>
      <c r="G510" s="23">
        <f>SUM(G511:G524)</f>
        <v>0</v>
      </c>
      <c r="H510" s="24"/>
    </row>
    <row r="511" spans="1:8" s="5" customFormat="1" ht="30" hidden="1">
      <c r="A511" s="1" t="s">
        <v>44</v>
      </c>
      <c r="B511" s="1" t="s">
        <v>16</v>
      </c>
      <c r="C511" s="1" t="s">
        <v>61</v>
      </c>
      <c r="D511" s="2" t="s">
        <v>62</v>
      </c>
      <c r="E511" s="3"/>
      <c r="F511" s="3"/>
      <c r="G511" s="3"/>
      <c r="H511" s="4" t="e">
        <f aca="true" t="shared" si="26" ref="H511:H522">G511/E511</f>
        <v>#DIV/0!</v>
      </c>
    </row>
    <row r="512" spans="1:8" s="5" customFormat="1" ht="17.25" customHeight="1" hidden="1">
      <c r="A512" s="1" t="s">
        <v>44</v>
      </c>
      <c r="B512" s="1" t="s">
        <v>16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customHeight="1" hidden="1">
      <c r="A513" s="1" t="s">
        <v>44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44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44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customHeight="1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4" t="e">
        <f t="shared" si="26"/>
        <v>#DIV/0!</v>
      </c>
    </row>
    <row r="522" spans="1:8" s="5" customFormat="1" ht="15" customHeight="1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4" t="e">
        <f t="shared" si="26"/>
        <v>#DIV/0!</v>
      </c>
    </row>
    <row r="523" spans="1:8" s="5" customFormat="1" ht="15" hidden="1">
      <c r="A523" s="1" t="s">
        <v>44</v>
      </c>
      <c r="B523" s="1" t="s">
        <v>16</v>
      </c>
      <c r="C523" s="1"/>
      <c r="D523" s="2"/>
      <c r="E523" s="3"/>
      <c r="F523" s="3"/>
      <c r="G523" s="3"/>
      <c r="H523" s="4" t="e">
        <f>G523/E523</f>
        <v>#DIV/0!</v>
      </c>
    </row>
    <row r="524" spans="1:8" s="5" customFormat="1" ht="15" hidden="1">
      <c r="A524" s="1" t="s">
        <v>44</v>
      </c>
      <c r="B524" s="1" t="s">
        <v>16</v>
      </c>
      <c r="C524" s="1"/>
      <c r="D524" s="2"/>
      <c r="E524" s="3"/>
      <c r="F524" s="3"/>
      <c r="G524" s="3"/>
      <c r="H524" s="4" t="e">
        <f>G524/E524</f>
        <v>#DIV/0!</v>
      </c>
    </row>
    <row r="525" spans="1:8" s="25" customFormat="1" ht="45">
      <c r="A525" s="20" t="s">
        <v>44</v>
      </c>
      <c r="B525" s="20" t="s">
        <v>17</v>
      </c>
      <c r="C525" s="21"/>
      <c r="D525" s="22" t="s">
        <v>48</v>
      </c>
      <c r="E525" s="23">
        <f>SUM(E526:E539)</f>
        <v>30</v>
      </c>
      <c r="F525" s="23">
        <f>SUM(F526:F539)</f>
        <v>0</v>
      </c>
      <c r="G525" s="23">
        <f>SUM(G526:G539)</f>
        <v>0</v>
      </c>
      <c r="H525" s="24">
        <f aca="true" t="shared" si="27" ref="H525:H537">G525/E525</f>
        <v>0</v>
      </c>
    </row>
    <row r="526" spans="1:8" s="5" customFormat="1" ht="30">
      <c r="A526" s="1" t="s">
        <v>44</v>
      </c>
      <c r="B526" s="1" t="s">
        <v>17</v>
      </c>
      <c r="C526" s="1" t="s">
        <v>61</v>
      </c>
      <c r="D526" s="2" t="s">
        <v>62</v>
      </c>
      <c r="E526" s="3">
        <v>30</v>
      </c>
      <c r="F526" s="3">
        <v>0</v>
      </c>
      <c r="G526" s="3">
        <v>0</v>
      </c>
      <c r="H526" s="4">
        <f t="shared" si="27"/>
        <v>0</v>
      </c>
    </row>
    <row r="527" spans="1:8" s="5" customFormat="1" ht="15" customHeight="1" hidden="1">
      <c r="A527" s="1" t="s">
        <v>44</v>
      </c>
      <c r="B527" s="1" t="s">
        <v>17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44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44</v>
      </c>
      <c r="B529" s="1" t="s">
        <v>17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customHeight="1" hidden="1">
      <c r="A530" s="1" t="s">
        <v>44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customHeight="1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4" t="e">
        <f t="shared" si="27"/>
        <v>#DIV/0!</v>
      </c>
    </row>
    <row r="537" spans="1:8" s="5" customFormat="1" ht="15" customHeight="1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4" t="e">
        <f t="shared" si="27"/>
        <v>#DIV/0!</v>
      </c>
    </row>
    <row r="538" spans="1:8" s="5" customFormat="1" ht="15" hidden="1">
      <c r="A538" s="1" t="s">
        <v>44</v>
      </c>
      <c r="B538" s="1" t="s">
        <v>17</v>
      </c>
      <c r="C538" s="1"/>
      <c r="D538" s="2"/>
      <c r="E538" s="3"/>
      <c r="F538" s="3"/>
      <c r="G538" s="3"/>
      <c r="H538" s="4" t="e">
        <f>G538/E538</f>
        <v>#DIV/0!</v>
      </c>
    </row>
    <row r="539" spans="1:8" s="5" customFormat="1" ht="15" hidden="1">
      <c r="A539" s="1" t="s">
        <v>44</v>
      </c>
      <c r="B539" s="1" t="s">
        <v>17</v>
      </c>
      <c r="C539" s="1"/>
      <c r="D539" s="2"/>
      <c r="E539" s="3"/>
      <c r="F539" s="3"/>
      <c r="G539" s="3"/>
      <c r="H539" s="4" t="e">
        <f>G539/E539</f>
        <v>#DIV/0!</v>
      </c>
    </row>
    <row r="540" spans="1:8" s="25" customFormat="1" ht="45">
      <c r="A540" s="20" t="s">
        <v>44</v>
      </c>
      <c r="B540" s="20" t="s">
        <v>20</v>
      </c>
      <c r="C540" s="21"/>
      <c r="D540" s="22" t="s">
        <v>139</v>
      </c>
      <c r="E540" s="23">
        <f>SUM(E541:E554)</f>
        <v>70</v>
      </c>
      <c r="F540" s="23">
        <f>SUM(F541:F554)</f>
        <v>0</v>
      </c>
      <c r="G540" s="23">
        <f>SUM(G541:G554)</f>
        <v>0</v>
      </c>
      <c r="H540" s="24">
        <f aca="true" t="shared" si="28" ref="H540:H554">G540/E540</f>
        <v>0</v>
      </c>
    </row>
    <row r="541" spans="1:8" s="5" customFormat="1" ht="30">
      <c r="A541" s="1" t="s">
        <v>44</v>
      </c>
      <c r="B541" s="1" t="s">
        <v>20</v>
      </c>
      <c r="C541" s="1" t="s">
        <v>61</v>
      </c>
      <c r="D541" s="2" t="s">
        <v>62</v>
      </c>
      <c r="E541" s="3">
        <v>70</v>
      </c>
      <c r="F541" s="3">
        <v>0</v>
      </c>
      <c r="G541" s="3">
        <v>0</v>
      </c>
      <c r="H541" s="4">
        <f t="shared" si="28"/>
        <v>0</v>
      </c>
    </row>
    <row r="542" spans="1:8" s="5" customFormat="1" ht="15" hidden="1">
      <c r="A542" s="1" t="s">
        <v>44</v>
      </c>
      <c r="B542" s="1" t="s">
        <v>20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44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44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customHeight="1" hidden="1">
      <c r="A545" s="1" t="s">
        <v>44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customHeight="1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customHeight="1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5" customFormat="1" ht="15" hidden="1">
      <c r="A553" s="1" t="s">
        <v>44</v>
      </c>
      <c r="B553" s="1" t="s">
        <v>20</v>
      </c>
      <c r="C553" s="1"/>
      <c r="D553" s="2"/>
      <c r="E553" s="3"/>
      <c r="F553" s="3"/>
      <c r="G553" s="3"/>
      <c r="H553" s="4" t="e">
        <f t="shared" si="28"/>
        <v>#DIV/0!</v>
      </c>
    </row>
    <row r="554" spans="1:8" s="5" customFormat="1" ht="15" hidden="1">
      <c r="A554" s="1" t="s">
        <v>44</v>
      </c>
      <c r="B554" s="1" t="s">
        <v>20</v>
      </c>
      <c r="C554" s="1"/>
      <c r="D554" s="2"/>
      <c r="E554" s="3"/>
      <c r="F554" s="3"/>
      <c r="G554" s="3"/>
      <c r="H554" s="4" t="e">
        <f t="shared" si="28"/>
        <v>#DIV/0!</v>
      </c>
    </row>
    <row r="555" spans="1:8" s="25" customFormat="1" ht="60">
      <c r="A555" s="20" t="s">
        <v>44</v>
      </c>
      <c r="B555" s="20" t="s">
        <v>21</v>
      </c>
      <c r="C555" s="21"/>
      <c r="D555" s="22" t="s">
        <v>140</v>
      </c>
      <c r="E555" s="23">
        <f>SUM(E556:E569)</f>
        <v>1023.602</v>
      </c>
      <c r="F555" s="23">
        <f>SUM(F556:F569)</f>
        <v>1023.552</v>
      </c>
      <c r="G555" s="23">
        <f>SUM(G556:G569)</f>
        <v>1023.552</v>
      </c>
      <c r="H555" s="24">
        <f aca="true" t="shared" si="29" ref="H555:H584">G555/E555</f>
        <v>0.999951152889502</v>
      </c>
    </row>
    <row r="556" spans="1:8" s="5" customFormat="1" ht="15">
      <c r="A556" s="1" t="s">
        <v>44</v>
      </c>
      <c r="B556" s="1" t="s">
        <v>21</v>
      </c>
      <c r="C556" s="1" t="s">
        <v>89</v>
      </c>
      <c r="D556" s="2" t="s">
        <v>90</v>
      </c>
      <c r="E556" s="3">
        <v>1023.602</v>
      </c>
      <c r="F556" s="3">
        <v>1023.552</v>
      </c>
      <c r="G556" s="3">
        <v>1023.552</v>
      </c>
      <c r="H556" s="4">
        <f t="shared" si="29"/>
        <v>0.999951152889502</v>
      </c>
    </row>
    <row r="557" spans="1:8" s="5" customFormat="1" ht="15" customHeight="1" hidden="1">
      <c r="A557" s="1" t="s">
        <v>44</v>
      </c>
      <c r="B557" s="1" t="s">
        <v>21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44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44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customHeight="1" hidden="1">
      <c r="A560" s="1" t="s">
        <v>44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customHeight="1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customHeight="1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15" hidden="1">
      <c r="A568" s="1" t="s">
        <v>44</v>
      </c>
      <c r="B568" s="1" t="s">
        <v>21</v>
      </c>
      <c r="C568" s="1"/>
      <c r="D568" s="2"/>
      <c r="E568" s="3"/>
      <c r="F568" s="3"/>
      <c r="G568" s="3"/>
      <c r="H568" s="4" t="e">
        <f t="shared" si="29"/>
        <v>#DIV/0!</v>
      </c>
    </row>
    <row r="569" spans="1:8" s="5" customFormat="1" ht="15" hidden="1">
      <c r="A569" s="1" t="s">
        <v>44</v>
      </c>
      <c r="B569" s="1" t="s">
        <v>21</v>
      </c>
      <c r="C569" s="1"/>
      <c r="D569" s="2"/>
      <c r="E569" s="3"/>
      <c r="F569" s="3"/>
      <c r="G569" s="3"/>
      <c r="H569" s="4" t="e">
        <f t="shared" si="29"/>
        <v>#DIV/0!</v>
      </c>
    </row>
    <row r="570" spans="1:8" s="5" customFormat="1" ht="45">
      <c r="A570" s="20" t="s">
        <v>44</v>
      </c>
      <c r="B570" s="20" t="s">
        <v>22</v>
      </c>
      <c r="C570" s="1"/>
      <c r="D570" s="22" t="s">
        <v>141</v>
      </c>
      <c r="E570" s="23">
        <f>SUM(E571:E584)</f>
        <v>4694.4</v>
      </c>
      <c r="F570" s="23">
        <f>SUM(F571:F584)</f>
        <v>2759.255</v>
      </c>
      <c r="G570" s="23">
        <f>SUM(G571:G584)</f>
        <v>2759.254</v>
      </c>
      <c r="H570" s="24">
        <f t="shared" si="29"/>
        <v>0.5877756475800955</v>
      </c>
    </row>
    <row r="571" spans="1:8" s="5" customFormat="1" ht="30">
      <c r="A571" s="1" t="s">
        <v>44</v>
      </c>
      <c r="B571" s="1" t="s">
        <v>22</v>
      </c>
      <c r="C571" s="1" t="s">
        <v>75</v>
      </c>
      <c r="D571" s="2" t="s">
        <v>76</v>
      </c>
      <c r="E571" s="3">
        <v>3582.488</v>
      </c>
      <c r="F571" s="3">
        <v>2146.496</v>
      </c>
      <c r="G571" s="3">
        <v>2146.495</v>
      </c>
      <c r="H571" s="4">
        <f t="shared" si="29"/>
        <v>0.599163207245914</v>
      </c>
    </row>
    <row r="572" spans="1:8" s="5" customFormat="1" ht="30" hidden="1">
      <c r="A572" s="1" t="s">
        <v>44</v>
      </c>
      <c r="B572" s="1" t="s">
        <v>22</v>
      </c>
      <c r="C572" s="1" t="s">
        <v>77</v>
      </c>
      <c r="D572" s="2" t="s">
        <v>78</v>
      </c>
      <c r="E572" s="3"/>
      <c r="F572" s="3"/>
      <c r="G572" s="3"/>
      <c r="H572" s="4" t="e">
        <f t="shared" si="29"/>
        <v>#DIV/0!</v>
      </c>
    </row>
    <row r="573" spans="1:8" s="5" customFormat="1" ht="45">
      <c r="A573" s="1" t="s">
        <v>44</v>
      </c>
      <c r="B573" s="1" t="s">
        <v>22</v>
      </c>
      <c r="C573" s="1" t="s">
        <v>79</v>
      </c>
      <c r="D573" s="2" t="s">
        <v>80</v>
      </c>
      <c r="E573" s="3">
        <v>1081.912</v>
      </c>
      <c r="F573" s="3">
        <v>599.136</v>
      </c>
      <c r="G573" s="3">
        <v>599.136</v>
      </c>
      <c r="H573" s="4">
        <f t="shared" si="29"/>
        <v>0.5537751684055634</v>
      </c>
    </row>
    <row r="574" spans="1:8" s="5" customFormat="1" ht="30">
      <c r="A574" s="1" t="s">
        <v>44</v>
      </c>
      <c r="B574" s="1" t="s">
        <v>22</v>
      </c>
      <c r="C574" s="1" t="s">
        <v>61</v>
      </c>
      <c r="D574" s="2" t="s">
        <v>62</v>
      </c>
      <c r="E574" s="3">
        <v>30</v>
      </c>
      <c r="F574" s="3">
        <v>13.623</v>
      </c>
      <c r="G574" s="3">
        <v>13.623</v>
      </c>
      <c r="H574" s="4">
        <f t="shared" si="29"/>
        <v>0.4541</v>
      </c>
    </row>
    <row r="575" spans="1:8" s="5" customFormat="1" ht="15.75" customHeight="1" hidden="1">
      <c r="A575" s="1" t="s">
        <v>44</v>
      </c>
      <c r="B575" s="1" t="s">
        <v>22</v>
      </c>
      <c r="C575" s="1"/>
      <c r="D575" s="2"/>
      <c r="E575" s="3"/>
      <c r="F575" s="3"/>
      <c r="G575" s="3"/>
      <c r="H575" s="4" t="e">
        <f t="shared" si="29"/>
        <v>#DIV/0!</v>
      </c>
    </row>
    <row r="576" spans="1:8" s="5" customFormat="1" ht="15" hidden="1">
      <c r="A576" s="1" t="s">
        <v>44</v>
      </c>
      <c r="B576" s="1" t="s">
        <v>22</v>
      </c>
      <c r="C576" s="1"/>
      <c r="D576" s="2"/>
      <c r="E576" s="3"/>
      <c r="F576" s="3"/>
      <c r="G576" s="3"/>
      <c r="H576" s="4" t="e">
        <f t="shared" si="29"/>
        <v>#DIV/0!</v>
      </c>
    </row>
    <row r="577" spans="1:8" s="5" customFormat="1" ht="15" hidden="1">
      <c r="A577" s="1" t="s">
        <v>44</v>
      </c>
      <c r="B577" s="1" t="s">
        <v>22</v>
      </c>
      <c r="C577" s="1"/>
      <c r="D577" s="2"/>
      <c r="E577" s="3"/>
      <c r="F577" s="3"/>
      <c r="G577" s="3"/>
      <c r="H577" s="4" t="e">
        <f t="shared" si="29"/>
        <v>#DIV/0!</v>
      </c>
    </row>
    <row r="578" spans="1:8" s="5" customFormat="1" ht="15" hidden="1">
      <c r="A578" s="1" t="s">
        <v>44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 hidden="1">
      <c r="A583" s="1" t="s">
        <v>44</v>
      </c>
      <c r="B583" s="1" t="s">
        <v>22</v>
      </c>
      <c r="C583" s="1"/>
      <c r="D583" s="2"/>
      <c r="E583" s="3"/>
      <c r="F583" s="3"/>
      <c r="G583" s="3"/>
      <c r="H583" s="4" t="e">
        <f t="shared" si="29"/>
        <v>#DIV/0!</v>
      </c>
    </row>
    <row r="584" spans="1:8" s="5" customFormat="1" ht="15" hidden="1">
      <c r="A584" s="1" t="s">
        <v>44</v>
      </c>
      <c r="B584" s="1" t="s">
        <v>22</v>
      </c>
      <c r="C584" s="1"/>
      <c r="D584" s="2"/>
      <c r="E584" s="3"/>
      <c r="F584" s="3"/>
      <c r="G584" s="3"/>
      <c r="H584" s="4" t="e">
        <f t="shared" si="29"/>
        <v>#DIV/0!</v>
      </c>
    </row>
    <row r="585" spans="1:8" s="5" customFormat="1" ht="15">
      <c r="A585" s="1"/>
      <c r="B585" s="1"/>
      <c r="C585" s="1"/>
      <c r="D585" s="2"/>
      <c r="E585" s="3"/>
      <c r="F585" s="3"/>
      <c r="G585" s="3"/>
      <c r="H585" s="4"/>
    </row>
    <row r="586" spans="1:8" s="19" customFormat="1" ht="28.5">
      <c r="A586" s="18" t="s">
        <v>45</v>
      </c>
      <c r="B586" s="18"/>
      <c r="C586" s="14"/>
      <c r="D586" s="13" t="s">
        <v>12</v>
      </c>
      <c r="E586" s="15">
        <f>E587+E603+E619</f>
        <v>107655.446</v>
      </c>
      <c r="F586" s="15">
        <f>F587+F603+F619</f>
        <v>74487.608</v>
      </c>
      <c r="G586" s="15">
        <f>G587+G603+G619</f>
        <v>74452.28199999999</v>
      </c>
      <c r="H586" s="16">
        <f>G586/E586</f>
        <v>0.6915793372868475</v>
      </c>
    </row>
    <row r="587" spans="1:8" s="25" customFormat="1" ht="60">
      <c r="A587" s="20" t="s">
        <v>45</v>
      </c>
      <c r="B587" s="20" t="s">
        <v>16</v>
      </c>
      <c r="C587" s="21"/>
      <c r="D587" s="22" t="s">
        <v>49</v>
      </c>
      <c r="E587" s="23">
        <f>SUM(E588:E602)</f>
        <v>98022.125</v>
      </c>
      <c r="F587" s="23">
        <f>SUM(F588:F602)</f>
        <v>67493.286</v>
      </c>
      <c r="G587" s="23">
        <f>SUM(G588:G602)</f>
        <v>67493.286</v>
      </c>
      <c r="H587" s="24">
        <f aca="true" t="shared" si="30" ref="H587:H600">G587/E587</f>
        <v>0.6885515489487705</v>
      </c>
    </row>
    <row r="588" spans="1:8" s="5" customFormat="1" ht="15">
      <c r="A588" s="1" t="s">
        <v>45</v>
      </c>
      <c r="B588" s="1" t="s">
        <v>16</v>
      </c>
      <c r="C588" s="1" t="s">
        <v>91</v>
      </c>
      <c r="D588" s="2" t="s">
        <v>92</v>
      </c>
      <c r="E588" s="3">
        <v>62273.11</v>
      </c>
      <c r="F588" s="3">
        <v>44904.866</v>
      </c>
      <c r="G588" s="3">
        <v>44904.866</v>
      </c>
      <c r="H588" s="4">
        <f t="shared" si="30"/>
        <v>0.7210956061131362</v>
      </c>
    </row>
    <row r="589" spans="1:8" s="5" customFormat="1" ht="15">
      <c r="A589" s="1" t="s">
        <v>45</v>
      </c>
      <c r="B589" s="1" t="s">
        <v>16</v>
      </c>
      <c r="C589" s="1" t="s">
        <v>93</v>
      </c>
      <c r="D589" s="2" t="s">
        <v>94</v>
      </c>
      <c r="E589" s="3">
        <v>1218.748</v>
      </c>
      <c r="F589" s="3">
        <v>886.395</v>
      </c>
      <c r="G589" s="3">
        <v>886.395</v>
      </c>
      <c r="H589" s="4">
        <f t="shared" si="30"/>
        <v>0.7272996550558442</v>
      </c>
    </row>
    <row r="590" spans="1:8" s="5" customFormat="1" ht="15">
      <c r="A590" s="1" t="s">
        <v>45</v>
      </c>
      <c r="B590" s="1" t="s">
        <v>16</v>
      </c>
      <c r="C590" s="1" t="s">
        <v>87</v>
      </c>
      <c r="D590" s="2" t="s">
        <v>88</v>
      </c>
      <c r="E590" s="3">
        <v>34530.267</v>
      </c>
      <c r="F590" s="3">
        <v>21702.025</v>
      </c>
      <c r="G590" s="3">
        <v>21702.025</v>
      </c>
      <c r="H590" s="4">
        <f t="shared" si="30"/>
        <v>0.628492823411994</v>
      </c>
    </row>
    <row r="591" spans="1:8" s="5" customFormat="1" ht="15" hidden="1">
      <c r="A591" s="1" t="s">
        <v>45</v>
      </c>
      <c r="B591" s="1" t="s">
        <v>16</v>
      </c>
      <c r="C591" s="1"/>
      <c r="D591" s="2"/>
      <c r="E591" s="3"/>
      <c r="F591" s="3"/>
      <c r="G591" s="3"/>
      <c r="H591" s="4" t="e">
        <f t="shared" si="30"/>
        <v>#DIV/0!</v>
      </c>
    </row>
    <row r="592" spans="1:8" s="5" customFormat="1" ht="15" customHeight="1" hidden="1">
      <c r="A592" s="1" t="s">
        <v>45</v>
      </c>
      <c r="B592" s="1" t="s">
        <v>16</v>
      </c>
      <c r="C592" s="1"/>
      <c r="D592" s="2"/>
      <c r="E592" s="3"/>
      <c r="F592" s="3"/>
      <c r="G592" s="3"/>
      <c r="H592" s="4" t="e">
        <f t="shared" si="30"/>
        <v>#DIV/0!</v>
      </c>
    </row>
    <row r="593" spans="1:8" s="5" customFormat="1" ht="15" customHeight="1" hidden="1">
      <c r="A593" s="1" t="s">
        <v>45</v>
      </c>
      <c r="B593" s="1" t="s">
        <v>16</v>
      </c>
      <c r="C593" s="1"/>
      <c r="D593" s="2"/>
      <c r="E593" s="3"/>
      <c r="F593" s="3"/>
      <c r="G593" s="3"/>
      <c r="H593" s="4" t="e">
        <f t="shared" si="30"/>
        <v>#DIV/0!</v>
      </c>
    </row>
    <row r="594" spans="1:8" s="5" customFormat="1" ht="15" customHeight="1" hidden="1">
      <c r="A594" s="1" t="s">
        <v>45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customHeight="1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customHeight="1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4" t="e">
        <f t="shared" si="30"/>
        <v>#DIV/0!</v>
      </c>
    </row>
    <row r="600" spans="1:8" s="5" customFormat="1" ht="15" customHeight="1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4" t="e">
        <f t="shared" si="30"/>
        <v>#DIV/0!</v>
      </c>
    </row>
    <row r="601" spans="1:8" s="5" customFormat="1" ht="15" hidden="1">
      <c r="A601" s="1" t="s">
        <v>45</v>
      </c>
      <c r="B601" s="1" t="s">
        <v>16</v>
      </c>
      <c r="C601" s="1"/>
      <c r="D601" s="2"/>
      <c r="E601" s="3"/>
      <c r="F601" s="3"/>
      <c r="G601" s="3"/>
      <c r="H601" s="4" t="e">
        <f>G601/E601</f>
        <v>#DIV/0!</v>
      </c>
    </row>
    <row r="602" spans="1:8" s="5" customFormat="1" ht="15" hidden="1">
      <c r="A602" s="1" t="s">
        <v>45</v>
      </c>
      <c r="B602" s="1" t="s">
        <v>16</v>
      </c>
      <c r="C602" s="1"/>
      <c r="D602" s="2"/>
      <c r="E602" s="3"/>
      <c r="F602" s="3"/>
      <c r="G602" s="3"/>
      <c r="H602" s="4" t="e">
        <f>G602/E602</f>
        <v>#DIV/0!</v>
      </c>
    </row>
    <row r="603" spans="1:8" s="25" customFormat="1" ht="30">
      <c r="A603" s="20" t="s">
        <v>45</v>
      </c>
      <c r="B603" s="20" t="s">
        <v>17</v>
      </c>
      <c r="C603" s="21"/>
      <c r="D603" s="22" t="s">
        <v>50</v>
      </c>
      <c r="E603" s="23">
        <f>SUM(E604:E618)</f>
        <v>0</v>
      </c>
      <c r="F603" s="23">
        <f>SUM(F604:F618)</f>
        <v>0</v>
      </c>
      <c r="G603" s="23">
        <f>SUM(G604:G618)</f>
        <v>0</v>
      </c>
      <c r="H603" s="24"/>
    </row>
    <row r="604" spans="1:8" s="5" customFormat="1" ht="15" customHeight="1" hidden="1">
      <c r="A604" s="1" t="s">
        <v>45</v>
      </c>
      <c r="B604" s="1" t="s">
        <v>17</v>
      </c>
      <c r="C604" s="1" t="s">
        <v>95</v>
      </c>
      <c r="D604" s="2" t="s">
        <v>96</v>
      </c>
      <c r="E604" s="3"/>
      <c r="F604" s="3"/>
      <c r="G604" s="3"/>
      <c r="H604" s="4" t="e">
        <f aca="true" t="shared" si="31" ref="H604:H616">G604/E604</f>
        <v>#DIV/0!</v>
      </c>
    </row>
    <row r="605" spans="1:8" s="5" customFormat="1" ht="15" customHeight="1" hidden="1">
      <c r="A605" s="1" t="s">
        <v>45</v>
      </c>
      <c r="B605" s="1" t="s">
        <v>17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45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45</v>
      </c>
      <c r="B607" s="1" t="s">
        <v>17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customHeight="1" hidden="1">
      <c r="A608" s="1" t="s">
        <v>45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customHeight="1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4" t="e">
        <f t="shared" si="31"/>
        <v>#DIV/0!</v>
      </c>
    </row>
    <row r="616" spans="1:8" s="5" customFormat="1" ht="15" customHeight="1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4" t="e">
        <f t="shared" si="31"/>
        <v>#DIV/0!</v>
      </c>
    </row>
    <row r="617" spans="1:8" s="5" customFormat="1" ht="15" hidden="1">
      <c r="A617" s="1" t="s">
        <v>45</v>
      </c>
      <c r="B617" s="1" t="s">
        <v>17</v>
      </c>
      <c r="C617" s="1"/>
      <c r="D617" s="2"/>
      <c r="E617" s="3"/>
      <c r="F617" s="3"/>
      <c r="G617" s="3"/>
      <c r="H617" s="4" t="e">
        <f>G617/E617</f>
        <v>#DIV/0!</v>
      </c>
    </row>
    <row r="618" spans="1:8" s="5" customFormat="1" ht="15" hidden="1">
      <c r="A618" s="1" t="s">
        <v>45</v>
      </c>
      <c r="B618" s="1" t="s">
        <v>17</v>
      </c>
      <c r="C618" s="1"/>
      <c r="D618" s="2"/>
      <c r="E618" s="3"/>
      <c r="F618" s="3"/>
      <c r="G618" s="3"/>
      <c r="H618" s="4" t="e">
        <f>G618/E618</f>
        <v>#DIV/0!</v>
      </c>
    </row>
    <row r="619" spans="1:8" s="25" customFormat="1" ht="30">
      <c r="A619" s="20" t="s">
        <v>45</v>
      </c>
      <c r="B619" s="20" t="s">
        <v>20</v>
      </c>
      <c r="C619" s="21"/>
      <c r="D619" s="22" t="s">
        <v>23</v>
      </c>
      <c r="E619" s="23">
        <f>SUM(E620:E633)</f>
        <v>9633.321</v>
      </c>
      <c r="F619" s="23">
        <f>SUM(F620:F633)</f>
        <v>6994.322</v>
      </c>
      <c r="G619" s="23">
        <f>SUM(G620:G633)</f>
        <v>6958.996</v>
      </c>
      <c r="H619" s="24">
        <f aca="true" t="shared" si="32" ref="H619:H633">G619/E619</f>
        <v>0.7223880528843584</v>
      </c>
    </row>
    <row r="620" spans="1:8" s="5" customFormat="1" ht="30">
      <c r="A620" s="1" t="s">
        <v>45</v>
      </c>
      <c r="B620" s="1" t="s">
        <v>20</v>
      </c>
      <c r="C620" s="1" t="s">
        <v>75</v>
      </c>
      <c r="D620" s="2" t="s">
        <v>76</v>
      </c>
      <c r="E620" s="3">
        <v>6798.941</v>
      </c>
      <c r="F620" s="3">
        <v>4534.774</v>
      </c>
      <c r="G620" s="3">
        <v>4531.457</v>
      </c>
      <c r="H620" s="4">
        <f t="shared" si="32"/>
        <v>0.666494532016089</v>
      </c>
    </row>
    <row r="621" spans="1:8" s="5" customFormat="1" ht="30">
      <c r="A621" s="1" t="s">
        <v>45</v>
      </c>
      <c r="B621" s="1" t="s">
        <v>20</v>
      </c>
      <c r="C621" s="1" t="s">
        <v>77</v>
      </c>
      <c r="D621" s="2" t="s">
        <v>78</v>
      </c>
      <c r="E621" s="3">
        <v>141</v>
      </c>
      <c r="F621" s="3">
        <v>138.025</v>
      </c>
      <c r="G621" s="3">
        <v>138.025</v>
      </c>
      <c r="H621" s="4">
        <f t="shared" si="32"/>
        <v>0.9789007092198582</v>
      </c>
    </row>
    <row r="622" spans="1:8" s="5" customFormat="1" ht="45">
      <c r="A622" s="1" t="s">
        <v>45</v>
      </c>
      <c r="B622" s="1" t="s">
        <v>20</v>
      </c>
      <c r="C622" s="1" t="s">
        <v>79</v>
      </c>
      <c r="D622" s="2" t="s">
        <v>80</v>
      </c>
      <c r="E622" s="3">
        <v>1490.473</v>
      </c>
      <c r="F622" s="3">
        <v>1239.067</v>
      </c>
      <c r="G622" s="3">
        <v>1238.095</v>
      </c>
      <c r="H622" s="4">
        <f t="shared" si="32"/>
        <v>0.8306725448901121</v>
      </c>
    </row>
    <row r="623" spans="1:8" s="5" customFormat="1" ht="30">
      <c r="A623" s="1" t="s">
        <v>45</v>
      </c>
      <c r="B623" s="1" t="s">
        <v>20</v>
      </c>
      <c r="C623" s="1" t="s">
        <v>61</v>
      </c>
      <c r="D623" s="2" t="s">
        <v>62</v>
      </c>
      <c r="E623" s="3">
        <v>1202.907</v>
      </c>
      <c r="F623" s="3">
        <v>1082.456</v>
      </c>
      <c r="G623" s="3">
        <v>1051.419</v>
      </c>
      <c r="H623" s="4">
        <f t="shared" si="32"/>
        <v>0.8740650773501195</v>
      </c>
    </row>
    <row r="624" spans="1:8" s="5" customFormat="1" ht="15" customHeight="1" hidden="1">
      <c r="A624" s="1" t="s">
        <v>45</v>
      </c>
      <c r="B624" s="1" t="s">
        <v>20</v>
      </c>
      <c r="C624" s="1" t="s">
        <v>73</v>
      </c>
      <c r="D624" s="2" t="s">
        <v>74</v>
      </c>
      <c r="E624" s="3"/>
      <c r="F624" s="3"/>
      <c r="G624" s="3"/>
      <c r="H624" s="4" t="e">
        <f t="shared" si="32"/>
        <v>#DIV/0!</v>
      </c>
    </row>
    <row r="625" spans="1:8" s="5" customFormat="1" ht="15" customHeight="1" hidden="1">
      <c r="A625" s="1" t="s">
        <v>45</v>
      </c>
      <c r="B625" s="1" t="s">
        <v>20</v>
      </c>
      <c r="C625" s="1"/>
      <c r="D625" s="2"/>
      <c r="E625" s="3"/>
      <c r="F625" s="3"/>
      <c r="G625" s="3"/>
      <c r="H625" s="4" t="e">
        <f t="shared" si="32"/>
        <v>#DIV/0!</v>
      </c>
    </row>
    <row r="626" spans="1:8" s="5" customFormat="1" ht="15" customHeight="1" hidden="1">
      <c r="A626" s="1" t="s">
        <v>45</v>
      </c>
      <c r="B626" s="1" t="s">
        <v>20</v>
      </c>
      <c r="C626" s="1"/>
      <c r="D626" s="2"/>
      <c r="E626" s="3"/>
      <c r="F626" s="3"/>
      <c r="G626" s="3"/>
      <c r="H626" s="4" t="e">
        <f t="shared" si="32"/>
        <v>#DIV/0!</v>
      </c>
    </row>
    <row r="627" spans="1:8" s="5" customFormat="1" ht="15" customHeight="1" hidden="1">
      <c r="A627" s="1" t="s">
        <v>45</v>
      </c>
      <c r="B627" s="1" t="s">
        <v>20</v>
      </c>
      <c r="C627" s="1"/>
      <c r="D627" s="2"/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45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45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customHeight="1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customHeight="1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 hidden="1">
      <c r="A632" s="1" t="s">
        <v>45</v>
      </c>
      <c r="B632" s="1" t="s">
        <v>20</v>
      </c>
      <c r="C632" s="1"/>
      <c r="D632" s="2"/>
      <c r="E632" s="3"/>
      <c r="F632" s="3"/>
      <c r="G632" s="3"/>
      <c r="H632" s="4" t="e">
        <f t="shared" si="32"/>
        <v>#DIV/0!</v>
      </c>
    </row>
    <row r="633" spans="1:8" s="5" customFormat="1" ht="15" hidden="1">
      <c r="A633" s="1" t="s">
        <v>45</v>
      </c>
      <c r="B633" s="1" t="s">
        <v>20</v>
      </c>
      <c r="C633" s="1"/>
      <c r="D633" s="2"/>
      <c r="E633" s="3"/>
      <c r="F633" s="3"/>
      <c r="G633" s="3"/>
      <c r="H633" s="4" t="e">
        <f t="shared" si="32"/>
        <v>#DIV/0!</v>
      </c>
    </row>
    <row r="634" spans="1:8" s="5" customFormat="1" ht="15">
      <c r="A634" s="1"/>
      <c r="B634" s="1"/>
      <c r="C634" s="32"/>
      <c r="D634" s="2"/>
      <c r="E634" s="3"/>
      <c r="F634" s="3"/>
      <c r="G634" s="3"/>
      <c r="H634" s="4"/>
    </row>
    <row r="635" spans="1:8" s="19" customFormat="1" ht="28.5">
      <c r="A635" s="18" t="s">
        <v>53</v>
      </c>
      <c r="B635" s="18"/>
      <c r="C635" s="14"/>
      <c r="D635" s="13" t="s">
        <v>106</v>
      </c>
      <c r="E635" s="15">
        <f>SUM(E636:E650)</f>
        <v>656.635</v>
      </c>
      <c r="F635" s="15">
        <f>SUM(F636:F650)</f>
        <v>524.6</v>
      </c>
      <c r="G635" s="15">
        <f>SUM(G636:G650)</f>
        <v>524.6</v>
      </c>
      <c r="H635" s="16">
        <f aca="true" t="shared" si="33" ref="H635:H650">G635/E635</f>
        <v>0.7989217754155657</v>
      </c>
    </row>
    <row r="636" spans="1:8" s="5" customFormat="1" ht="15" customHeight="1">
      <c r="A636" s="1" t="s">
        <v>53</v>
      </c>
      <c r="B636" s="1"/>
      <c r="C636" s="1" t="s">
        <v>61</v>
      </c>
      <c r="D636" s="2" t="s">
        <v>62</v>
      </c>
      <c r="E636" s="3">
        <v>102</v>
      </c>
      <c r="F636" s="3">
        <v>0</v>
      </c>
      <c r="G636" s="3">
        <v>0</v>
      </c>
      <c r="H636" s="4">
        <f t="shared" si="33"/>
        <v>0</v>
      </c>
    </row>
    <row r="637" spans="1:8" s="5" customFormat="1" ht="15" customHeight="1">
      <c r="A637" s="1" t="s">
        <v>53</v>
      </c>
      <c r="B637" s="1"/>
      <c r="C637" s="1" t="s">
        <v>109</v>
      </c>
      <c r="D637" s="2" t="s">
        <v>110</v>
      </c>
      <c r="E637" s="3">
        <v>30</v>
      </c>
      <c r="F637" s="3">
        <v>0</v>
      </c>
      <c r="G637" s="3">
        <v>0</v>
      </c>
      <c r="H637" s="4">
        <f t="shared" si="33"/>
        <v>0</v>
      </c>
    </row>
    <row r="638" spans="1:8" s="5" customFormat="1" ht="15" customHeight="1">
      <c r="A638" s="1" t="s">
        <v>53</v>
      </c>
      <c r="B638" s="1"/>
      <c r="C638" s="1" t="s">
        <v>162</v>
      </c>
      <c r="D638" s="2" t="s">
        <v>163</v>
      </c>
      <c r="E638" s="3">
        <v>524.635</v>
      </c>
      <c r="F638" s="3">
        <v>524.6</v>
      </c>
      <c r="G638" s="3">
        <v>524.6</v>
      </c>
      <c r="H638" s="4">
        <f t="shared" si="33"/>
        <v>0.9999332869518809</v>
      </c>
    </row>
    <row r="639" spans="1:8" s="5" customFormat="1" ht="15" customHeight="1" hidden="1">
      <c r="A639" s="1" t="s">
        <v>53</v>
      </c>
      <c r="B639" s="1"/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 customHeight="1" hidden="1">
      <c r="A640" s="1" t="s">
        <v>53</v>
      </c>
      <c r="B640" s="1"/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 customHeight="1" hidden="1">
      <c r="A641" s="1" t="s">
        <v>53</v>
      </c>
      <c r="B641" s="1"/>
      <c r="C641" s="1"/>
      <c r="D641" s="2"/>
      <c r="E641" s="3"/>
      <c r="F641" s="3"/>
      <c r="G641" s="3"/>
      <c r="H641" s="4" t="e">
        <f t="shared" si="33"/>
        <v>#DIV/0!</v>
      </c>
    </row>
    <row r="642" spans="1:8" s="5" customFormat="1" ht="15" customHeight="1" hidden="1">
      <c r="A642" s="1" t="s">
        <v>53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customHeight="1" hidden="1">
      <c r="A643" s="1" t="s">
        <v>53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53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hidden="1">
      <c r="A645" s="1" t="s">
        <v>53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 hidden="1">
      <c r="A649" s="1" t="s">
        <v>53</v>
      </c>
      <c r="B649" s="1"/>
      <c r="C649" s="1"/>
      <c r="D649" s="2"/>
      <c r="E649" s="3"/>
      <c r="F649" s="3"/>
      <c r="G649" s="3"/>
      <c r="H649" s="4" t="e">
        <f t="shared" si="33"/>
        <v>#DIV/0!</v>
      </c>
    </row>
    <row r="650" spans="1:8" s="5" customFormat="1" ht="15" customHeight="1" hidden="1">
      <c r="A650" s="1" t="s">
        <v>53</v>
      </c>
      <c r="B650" s="1"/>
      <c r="C650" s="1"/>
      <c r="D650" s="2"/>
      <c r="E650" s="3"/>
      <c r="F650" s="3"/>
      <c r="G650" s="3"/>
      <c r="H650" s="4" t="e">
        <f t="shared" si="33"/>
        <v>#DIV/0!</v>
      </c>
    </row>
    <row r="651" spans="1:8" s="5" customFormat="1" ht="15" customHeight="1">
      <c r="A651" s="1"/>
      <c r="B651" s="1"/>
      <c r="C651" s="32"/>
      <c r="D651" s="2"/>
      <c r="E651" s="3"/>
      <c r="F651" s="3"/>
      <c r="G651" s="3"/>
      <c r="H651" s="4"/>
    </row>
    <row r="652" spans="1:8" s="5" customFormat="1" ht="28.5">
      <c r="A652" s="18" t="s">
        <v>97</v>
      </c>
      <c r="B652" s="18"/>
      <c r="C652" s="18"/>
      <c r="D652" s="13" t="s">
        <v>102</v>
      </c>
      <c r="E652" s="30">
        <f>SUM(E653:E667)</f>
        <v>398.5</v>
      </c>
      <c r="F652" s="30">
        <f>SUM(F653:F667)</f>
        <v>0</v>
      </c>
      <c r="G652" s="30">
        <f>SUM(G653:G667)</f>
        <v>0</v>
      </c>
      <c r="H652" s="16">
        <f>G652/E652</f>
        <v>0</v>
      </c>
    </row>
    <row r="653" spans="1:8" s="5" customFormat="1" ht="30">
      <c r="A653" s="1" t="s">
        <v>97</v>
      </c>
      <c r="B653" s="1"/>
      <c r="C653" s="32" t="s">
        <v>61</v>
      </c>
      <c r="D653" s="2" t="s">
        <v>62</v>
      </c>
      <c r="E653" s="3">
        <v>398.5</v>
      </c>
      <c r="F653" s="3">
        <v>0</v>
      </c>
      <c r="G653" s="3">
        <v>0</v>
      </c>
      <c r="H653" s="4">
        <f aca="true" t="shared" si="34" ref="H653:H667">G653/E653</f>
        <v>0</v>
      </c>
    </row>
    <row r="654" spans="1:8" s="5" customFormat="1" ht="15" customHeight="1" hidden="1">
      <c r="A654" s="1" t="s">
        <v>97</v>
      </c>
      <c r="B654" s="1"/>
      <c r="C654" s="32" t="s">
        <v>87</v>
      </c>
      <c r="D654" s="2" t="s">
        <v>88</v>
      </c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97</v>
      </c>
      <c r="B655" s="1"/>
      <c r="C655" s="32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97</v>
      </c>
      <c r="B656" s="1"/>
      <c r="C656" s="32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97</v>
      </c>
      <c r="B657" s="1"/>
      <c r="C657" s="32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97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97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97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97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97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97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97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97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 hidden="1">
      <c r="A666" s="1" t="s">
        <v>97</v>
      </c>
      <c r="B666" s="1"/>
      <c r="C666" s="32"/>
      <c r="D666" s="2"/>
      <c r="E666" s="3"/>
      <c r="F666" s="3"/>
      <c r="G666" s="3"/>
      <c r="H666" s="4" t="e">
        <f t="shared" si="34"/>
        <v>#DIV/0!</v>
      </c>
    </row>
    <row r="667" spans="1:8" s="5" customFormat="1" ht="15" customHeight="1" hidden="1">
      <c r="A667" s="1" t="s">
        <v>97</v>
      </c>
      <c r="B667" s="1"/>
      <c r="C667" s="32"/>
      <c r="D667" s="2"/>
      <c r="E667" s="3"/>
      <c r="F667" s="3"/>
      <c r="G667" s="3"/>
      <c r="H667" s="4" t="e">
        <f t="shared" si="34"/>
        <v>#DIV/0!</v>
      </c>
    </row>
    <row r="668" spans="1:8" s="5" customFormat="1" ht="15" customHeight="1">
      <c r="A668" s="1"/>
      <c r="B668" s="1"/>
      <c r="C668" s="32"/>
      <c r="D668" s="2"/>
      <c r="E668" s="3"/>
      <c r="F668" s="3"/>
      <c r="G668" s="3"/>
      <c r="H668" s="4"/>
    </row>
    <row r="669" spans="1:8" s="5" customFormat="1" ht="15" customHeight="1">
      <c r="A669" s="18" t="s">
        <v>127</v>
      </c>
      <c r="B669" s="18"/>
      <c r="C669" s="18"/>
      <c r="D669" s="13" t="s">
        <v>128</v>
      </c>
      <c r="E669" s="30">
        <f>SUM(E670:E684)</f>
        <v>10</v>
      </c>
      <c r="F669" s="30">
        <f>SUM(F670:F684)</f>
        <v>0</v>
      </c>
      <c r="G669" s="30">
        <f>SUM(G670:G684)</f>
        <v>0</v>
      </c>
      <c r="H669" s="16">
        <f>G669/E669</f>
        <v>0</v>
      </c>
    </row>
    <row r="670" spans="1:8" s="5" customFormat="1" ht="30">
      <c r="A670" s="1" t="s">
        <v>127</v>
      </c>
      <c r="B670" s="1"/>
      <c r="C670" s="32" t="s">
        <v>61</v>
      </c>
      <c r="D670" s="2" t="s">
        <v>62</v>
      </c>
      <c r="E670" s="3">
        <v>10</v>
      </c>
      <c r="F670" s="3">
        <v>0</v>
      </c>
      <c r="G670" s="3">
        <v>0</v>
      </c>
      <c r="H670" s="4">
        <f aca="true" t="shared" si="35" ref="H670:H684">G670/E670</f>
        <v>0</v>
      </c>
    </row>
    <row r="671" spans="1:8" s="5" customFormat="1" ht="15" customHeight="1" hidden="1">
      <c r="A671" s="1" t="s">
        <v>127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127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127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127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127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127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127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127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127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127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127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127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 hidden="1">
      <c r="A683" s="1" t="s">
        <v>127</v>
      </c>
      <c r="B683" s="1"/>
      <c r="C683" s="32"/>
      <c r="D683" s="2"/>
      <c r="E683" s="3"/>
      <c r="F683" s="3"/>
      <c r="G683" s="3"/>
      <c r="H683" s="4" t="e">
        <f t="shared" si="35"/>
        <v>#DIV/0!</v>
      </c>
    </row>
    <row r="684" spans="1:8" s="5" customFormat="1" ht="15" customHeight="1" hidden="1">
      <c r="A684" s="1" t="s">
        <v>127</v>
      </c>
      <c r="B684" s="1"/>
      <c r="C684" s="32"/>
      <c r="D684" s="2"/>
      <c r="E684" s="3"/>
      <c r="F684" s="3"/>
      <c r="G684" s="3"/>
      <c r="H684" s="4" t="e">
        <f t="shared" si="35"/>
        <v>#DIV/0!</v>
      </c>
    </row>
    <row r="685" spans="1:8" s="5" customFormat="1" ht="15" customHeight="1">
      <c r="A685" s="1"/>
      <c r="B685" s="1"/>
      <c r="C685" s="32"/>
      <c r="D685" s="2"/>
      <c r="E685" s="3"/>
      <c r="F685" s="3"/>
      <c r="G685" s="3"/>
      <c r="H685" s="4"/>
    </row>
    <row r="686" spans="1:8" s="10" customFormat="1" ht="15">
      <c r="A686" s="1"/>
      <c r="B686" s="1"/>
      <c r="C686" s="41" t="s">
        <v>153</v>
      </c>
      <c r="D686" s="41"/>
      <c r="E686" s="6">
        <f>E5+E51+E100+E149+E211+E259+E307+E328+E346+E378+E411+E460+E509+E586+E635+E652+E669</f>
        <v>673398.9459999999</v>
      </c>
      <c r="F686" s="6">
        <f>F5+F51+F100+F149+F211+F259+F307+F328+F346+F378+F411+F460+F509+F586+F635+F652+F669</f>
        <v>427264.4009999999</v>
      </c>
      <c r="G686" s="6">
        <f>G5+G51+G100+G149+G211+G259+G307+G328+G346+G378+G411+G460+G509+G586+G635+G652+G669</f>
        <v>427121.1449999999</v>
      </c>
      <c r="H686" s="7">
        <f>G686/E686</f>
        <v>0.6342765273648052</v>
      </c>
    </row>
    <row r="687" spans="1:8" s="10" customFormat="1" ht="15">
      <c r="A687" s="1"/>
      <c r="B687" s="1"/>
      <c r="C687" s="36"/>
      <c r="D687" s="35"/>
      <c r="E687" s="6"/>
      <c r="F687" s="6"/>
      <c r="G687" s="6"/>
      <c r="H687" s="7"/>
    </row>
    <row r="688" spans="1:8" s="19" customFormat="1" ht="15">
      <c r="A688" s="18" t="s">
        <v>52</v>
      </c>
      <c r="B688" s="18"/>
      <c r="C688" s="14"/>
      <c r="D688" s="13" t="s">
        <v>51</v>
      </c>
      <c r="E688" s="30">
        <f>SUM(E689:E708)</f>
        <v>50393.05300000001</v>
      </c>
      <c r="F688" s="30">
        <f>SUM(F689:F708)</f>
        <v>30727.389</v>
      </c>
      <c r="G688" s="30">
        <f>SUM(G689:G708)</f>
        <v>30637.68</v>
      </c>
      <c r="H688" s="16">
        <f>G688/E688</f>
        <v>0.6079742777243521</v>
      </c>
    </row>
    <row r="689" spans="1:8" s="5" customFormat="1" ht="15">
      <c r="A689" s="1" t="s">
        <v>52</v>
      </c>
      <c r="B689" s="1"/>
      <c r="C689" s="32" t="s">
        <v>55</v>
      </c>
      <c r="D689" s="2" t="s">
        <v>56</v>
      </c>
      <c r="E689" s="3">
        <v>9508.315</v>
      </c>
      <c r="F689" s="3">
        <v>6537.031</v>
      </c>
      <c r="G689" s="3">
        <v>6533.925</v>
      </c>
      <c r="H689" s="4">
        <f aca="true" t="shared" si="36" ref="H689:H708">G689/E689</f>
        <v>0.6871801155094251</v>
      </c>
    </row>
    <row r="690" spans="1:8" s="5" customFormat="1" ht="45">
      <c r="A690" s="1" t="s">
        <v>52</v>
      </c>
      <c r="B690" s="1"/>
      <c r="C690" s="32" t="s">
        <v>59</v>
      </c>
      <c r="D690" s="2" t="s">
        <v>60</v>
      </c>
      <c r="E690" s="3">
        <v>2871.509</v>
      </c>
      <c r="F690" s="3">
        <v>1526.4070000000002</v>
      </c>
      <c r="G690" s="3">
        <v>1526.4070000000002</v>
      </c>
      <c r="H690" s="4">
        <f t="shared" si="36"/>
        <v>0.5315696381240665</v>
      </c>
    </row>
    <row r="691" spans="1:8" s="5" customFormat="1" ht="30">
      <c r="A691" s="1" t="s">
        <v>52</v>
      </c>
      <c r="B691" s="1"/>
      <c r="C691" s="32" t="s">
        <v>75</v>
      </c>
      <c r="D691" s="2" t="s">
        <v>76</v>
      </c>
      <c r="E691" s="3">
        <v>10858.099</v>
      </c>
      <c r="F691" s="3">
        <v>6593.916</v>
      </c>
      <c r="G691" s="3">
        <v>6593.914</v>
      </c>
      <c r="H691" s="4">
        <f t="shared" si="36"/>
        <v>0.6072807035559354</v>
      </c>
    </row>
    <row r="692" spans="1:8" s="5" customFormat="1" ht="30">
      <c r="A692" s="1" t="s">
        <v>52</v>
      </c>
      <c r="B692" s="1"/>
      <c r="C692" s="32" t="s">
        <v>77</v>
      </c>
      <c r="D692" s="2" t="s">
        <v>78</v>
      </c>
      <c r="E692" s="3">
        <v>105.43</v>
      </c>
      <c r="F692" s="3">
        <v>77.155</v>
      </c>
      <c r="G692" s="3">
        <v>76.05000000000001</v>
      </c>
      <c r="H692" s="4">
        <f t="shared" si="36"/>
        <v>0.7213316892725031</v>
      </c>
    </row>
    <row r="693" spans="1:8" s="5" customFormat="1" ht="45">
      <c r="A693" s="1" t="s">
        <v>52</v>
      </c>
      <c r="B693" s="1"/>
      <c r="C693" s="32" t="s">
        <v>79</v>
      </c>
      <c r="D693" s="2" t="s">
        <v>80</v>
      </c>
      <c r="E693" s="3">
        <v>3692.8849999999998</v>
      </c>
      <c r="F693" s="3">
        <v>1831.596</v>
      </c>
      <c r="G693" s="3">
        <v>1831.596</v>
      </c>
      <c r="H693" s="4">
        <f t="shared" si="36"/>
        <v>0.4959797015070873</v>
      </c>
    </row>
    <row r="694" spans="1:8" s="5" customFormat="1" ht="30">
      <c r="A694" s="1" t="s">
        <v>52</v>
      </c>
      <c r="B694" s="1"/>
      <c r="C694" s="32" t="s">
        <v>61</v>
      </c>
      <c r="D694" s="2" t="s">
        <v>62</v>
      </c>
      <c r="E694" s="3">
        <v>5547.184</v>
      </c>
      <c r="F694" s="3">
        <v>1067.108</v>
      </c>
      <c r="G694" s="3">
        <v>1066.989</v>
      </c>
      <c r="H694" s="4">
        <f t="shared" si="36"/>
        <v>0.1923478651510388</v>
      </c>
    </row>
    <row r="695" spans="1:8" s="5" customFormat="1" ht="15">
      <c r="A695" s="1" t="s">
        <v>52</v>
      </c>
      <c r="B695" s="1"/>
      <c r="C695" s="32" t="s">
        <v>98</v>
      </c>
      <c r="D695" s="2" t="s">
        <v>99</v>
      </c>
      <c r="E695" s="3">
        <v>1920</v>
      </c>
      <c r="F695" s="3">
        <v>1055.284</v>
      </c>
      <c r="G695" s="3">
        <v>1035.84</v>
      </c>
      <c r="H695" s="4">
        <f t="shared" si="36"/>
        <v>0.5395</v>
      </c>
    </row>
    <row r="696" spans="1:8" s="5" customFormat="1" ht="15">
      <c r="A696" s="1" t="s">
        <v>52</v>
      </c>
      <c r="B696" s="1"/>
      <c r="C696" s="32" t="s">
        <v>113</v>
      </c>
      <c r="D696" s="2" t="s">
        <v>114</v>
      </c>
      <c r="E696" s="3">
        <v>60</v>
      </c>
      <c r="F696" s="3">
        <v>60</v>
      </c>
      <c r="G696" s="3">
        <v>60</v>
      </c>
      <c r="H696" s="4">
        <f t="shared" si="36"/>
        <v>1</v>
      </c>
    </row>
    <row r="697" spans="1:8" s="5" customFormat="1" ht="45" hidden="1">
      <c r="A697" s="1" t="s">
        <v>52</v>
      </c>
      <c r="B697" s="1"/>
      <c r="C697" s="32" t="s">
        <v>81</v>
      </c>
      <c r="D697" s="2" t="s">
        <v>82</v>
      </c>
      <c r="E697" s="3"/>
      <c r="F697" s="3"/>
      <c r="G697" s="3"/>
      <c r="H697" s="4" t="e">
        <f t="shared" si="36"/>
        <v>#DIV/0!</v>
      </c>
    </row>
    <row r="698" spans="1:8" s="5" customFormat="1" ht="15">
      <c r="A698" s="1" t="s">
        <v>52</v>
      </c>
      <c r="B698" s="1"/>
      <c r="C698" s="32">
        <v>540</v>
      </c>
      <c r="D698" s="2" t="s">
        <v>88</v>
      </c>
      <c r="E698" s="3">
        <v>2587.497</v>
      </c>
      <c r="F698" s="3">
        <v>2587.497</v>
      </c>
      <c r="G698" s="3">
        <v>2587.4049999999997</v>
      </c>
      <c r="H698" s="4">
        <f t="shared" si="36"/>
        <v>0.9999644444032205</v>
      </c>
    </row>
    <row r="699" spans="1:8" s="5" customFormat="1" ht="60">
      <c r="A699" s="1" t="s">
        <v>52</v>
      </c>
      <c r="B699" s="1"/>
      <c r="C699" s="32">
        <v>611</v>
      </c>
      <c r="D699" s="2" t="s">
        <v>68</v>
      </c>
      <c r="E699" s="3">
        <v>12044.077</v>
      </c>
      <c r="F699" s="3">
        <v>8320.845000000001</v>
      </c>
      <c r="G699" s="3">
        <v>8320.845000000001</v>
      </c>
      <c r="H699" s="4">
        <f t="shared" si="36"/>
        <v>0.6908661410915923</v>
      </c>
    </row>
    <row r="700" spans="1:8" s="5" customFormat="1" ht="60">
      <c r="A700" s="1" t="s">
        <v>52</v>
      </c>
      <c r="B700" s="1"/>
      <c r="C700" s="32" t="s">
        <v>85</v>
      </c>
      <c r="D700" s="2" t="s">
        <v>86</v>
      </c>
      <c r="E700" s="3">
        <v>213.86</v>
      </c>
      <c r="F700" s="3">
        <v>192.353</v>
      </c>
      <c r="G700" s="3">
        <v>192.353</v>
      </c>
      <c r="H700" s="4">
        <f t="shared" si="36"/>
        <v>0.899434209295801</v>
      </c>
    </row>
    <row r="701" spans="1:8" s="5" customFormat="1" ht="15" hidden="1">
      <c r="A701" s="1" t="s">
        <v>52</v>
      </c>
      <c r="B701" s="1"/>
      <c r="C701" s="32" t="s">
        <v>154</v>
      </c>
      <c r="D701" s="2" t="s">
        <v>155</v>
      </c>
      <c r="E701" s="3"/>
      <c r="F701" s="3"/>
      <c r="G701" s="3"/>
      <c r="H701" s="4" t="e">
        <f t="shared" si="36"/>
        <v>#DIV/0!</v>
      </c>
    </row>
    <row r="702" spans="1:8" s="5" customFormat="1" ht="30">
      <c r="A702" s="1" t="s">
        <v>52</v>
      </c>
      <c r="B702" s="1"/>
      <c r="C702" s="32" t="s">
        <v>123</v>
      </c>
      <c r="D702" s="2" t="s">
        <v>124</v>
      </c>
      <c r="E702" s="3">
        <v>33</v>
      </c>
      <c r="F702" s="3">
        <v>33</v>
      </c>
      <c r="G702" s="3">
        <v>33</v>
      </c>
      <c r="H702" s="4">
        <f t="shared" si="36"/>
        <v>1</v>
      </c>
    </row>
    <row r="703" spans="1:8" s="5" customFormat="1" ht="15">
      <c r="A703" s="1" t="s">
        <v>52</v>
      </c>
      <c r="B703" s="1"/>
      <c r="C703" s="32" t="s">
        <v>73</v>
      </c>
      <c r="D703" s="2" t="s">
        <v>74</v>
      </c>
      <c r="E703" s="3">
        <v>139.16</v>
      </c>
      <c r="F703" s="3">
        <v>139.16</v>
      </c>
      <c r="G703" s="3">
        <v>139.16</v>
      </c>
      <c r="H703" s="4">
        <f t="shared" si="36"/>
        <v>1</v>
      </c>
    </row>
    <row r="704" spans="1:8" s="5" customFormat="1" ht="15" customHeight="1">
      <c r="A704" s="1" t="s">
        <v>52</v>
      </c>
      <c r="B704" s="1"/>
      <c r="C704" s="32" t="s">
        <v>100</v>
      </c>
      <c r="D704" s="2" t="s">
        <v>101</v>
      </c>
      <c r="E704" s="3">
        <v>106</v>
      </c>
      <c r="F704" s="3">
        <v>0</v>
      </c>
      <c r="G704" s="3">
        <v>0</v>
      </c>
      <c r="H704" s="4">
        <f t="shared" si="36"/>
        <v>0</v>
      </c>
    </row>
    <row r="705" spans="1:8" s="5" customFormat="1" ht="15" customHeight="1">
      <c r="A705" s="1" t="s">
        <v>52</v>
      </c>
      <c r="B705" s="1"/>
      <c r="C705" s="1" t="s">
        <v>133</v>
      </c>
      <c r="D705" s="2" t="s">
        <v>134</v>
      </c>
      <c r="E705" s="3">
        <v>706.037</v>
      </c>
      <c r="F705" s="3">
        <v>706.037</v>
      </c>
      <c r="G705" s="3">
        <v>640.196</v>
      </c>
      <c r="H705" s="4">
        <f t="shared" si="36"/>
        <v>0.906745680467171</v>
      </c>
    </row>
    <row r="706" spans="1:8" s="5" customFormat="1" ht="15" customHeight="1" hidden="1">
      <c r="A706" s="1" t="s">
        <v>52</v>
      </c>
      <c r="B706" s="1"/>
      <c r="C706" s="1"/>
      <c r="D706" s="2"/>
      <c r="E706" s="3"/>
      <c r="F706" s="3"/>
      <c r="G706" s="3"/>
      <c r="H706" s="4" t="e">
        <f t="shared" si="36"/>
        <v>#DIV/0!</v>
      </c>
    </row>
    <row r="707" spans="1:8" s="5" customFormat="1" ht="15" customHeight="1" hidden="1">
      <c r="A707" s="1" t="s">
        <v>52</v>
      </c>
      <c r="B707" s="1"/>
      <c r="C707" s="1"/>
      <c r="D707" s="2"/>
      <c r="E707" s="3"/>
      <c r="F707" s="3"/>
      <c r="G707" s="3"/>
      <c r="H707" s="4" t="e">
        <f t="shared" si="36"/>
        <v>#DIV/0!</v>
      </c>
    </row>
    <row r="708" spans="1:8" s="5" customFormat="1" ht="15" customHeight="1" hidden="1">
      <c r="A708" s="1" t="s">
        <v>52</v>
      </c>
      <c r="B708" s="1"/>
      <c r="C708" s="1"/>
      <c r="D708" s="2"/>
      <c r="E708" s="3"/>
      <c r="F708" s="3"/>
      <c r="G708" s="3"/>
      <c r="H708" s="4" t="e">
        <f t="shared" si="36"/>
        <v>#DIV/0!</v>
      </c>
    </row>
    <row r="709" spans="1:8" s="5" customFormat="1" ht="15">
      <c r="A709" s="1"/>
      <c r="B709" s="1"/>
      <c r="C709" s="1"/>
      <c r="D709" s="2"/>
      <c r="E709" s="3"/>
      <c r="F709" s="3"/>
      <c r="G709" s="3"/>
      <c r="H709" s="4"/>
    </row>
    <row r="710" spans="1:8" s="10" customFormat="1" ht="15">
      <c r="A710" s="1"/>
      <c r="B710" s="1"/>
      <c r="C710" s="41" t="s">
        <v>13</v>
      </c>
      <c r="D710" s="41"/>
      <c r="E710" s="6">
        <f>E5+E51+E100+E149+E211+E259+E307+E328+E346+E378+E411+E460+E509+E586+E635+E652+E669+E688</f>
        <v>723791.9989999998</v>
      </c>
      <c r="F710" s="6">
        <f>F5+F51+F100+F149+F211+F259+F307+F328+F346+F378+F411+F460+F509+F586+F635+F652+F669+F688</f>
        <v>457991.7899999999</v>
      </c>
      <c r="G710" s="6">
        <f>G5+G51+G100+G149+G211+G259+G307+G328+G346+G378+G411+G460+G509+G586+G635+G652+G669+G688</f>
        <v>457758.8249999999</v>
      </c>
      <c r="H710" s="7">
        <f>G710/E710</f>
        <v>0.6324452682986897</v>
      </c>
    </row>
    <row r="711" spans="3:8" s="5" customFormat="1" ht="15">
      <c r="C711" s="11"/>
      <c r="D711" s="12"/>
      <c r="E711" s="31"/>
      <c r="F711" s="31"/>
      <c r="G711" s="31"/>
      <c r="H711" s="8"/>
    </row>
    <row r="712" spans="5:8" ht="15">
      <c r="E712" s="31"/>
      <c r="F712" s="31"/>
      <c r="G712" s="31"/>
      <c r="H712" s="31"/>
    </row>
    <row r="713" spans="1:7" ht="15">
      <c r="A713" s="40" t="s">
        <v>160</v>
      </c>
      <c r="B713" s="40"/>
      <c r="C713" s="40"/>
      <c r="D713" s="40"/>
      <c r="E713" s="31"/>
      <c r="F713" s="33" t="s">
        <v>161</v>
      </c>
      <c r="G713" s="31"/>
    </row>
    <row r="714" spans="5:7" ht="15">
      <c r="E714" s="31"/>
      <c r="F714" s="31"/>
      <c r="G714" s="31"/>
    </row>
    <row r="715" spans="5:7" ht="15">
      <c r="E715" s="31"/>
      <c r="F715" s="31"/>
      <c r="G715" s="31"/>
    </row>
    <row r="716" spans="5:7" ht="15">
      <c r="E716" s="34"/>
      <c r="F716" s="34"/>
      <c r="G716" s="34"/>
    </row>
    <row r="717" spans="5:7" ht="15">
      <c r="E717" s="31"/>
      <c r="F717" s="31"/>
      <c r="G717" s="31"/>
    </row>
    <row r="718" spans="5:7" ht="15">
      <c r="E718" s="31"/>
      <c r="F718" s="31"/>
      <c r="G718" s="31"/>
    </row>
    <row r="719" spans="5:7" ht="15">
      <c r="E719" s="31"/>
      <c r="F719" s="31"/>
      <c r="G719" s="31"/>
    </row>
  </sheetData>
  <sheetProtection/>
  <mergeCells count="12">
    <mergeCell ref="E3:E4"/>
    <mergeCell ref="C686:D686"/>
    <mergeCell ref="F3:F4"/>
    <mergeCell ref="G3:G4"/>
    <mergeCell ref="H3:H4"/>
    <mergeCell ref="A1:H1"/>
    <mergeCell ref="D3:D4"/>
    <mergeCell ref="A713:D713"/>
    <mergeCell ref="C710:D710"/>
    <mergeCell ref="C3:C4"/>
    <mergeCell ref="A3:A4"/>
    <mergeCell ref="B3:B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2022-10-10T08:46:05Z</cp:lastPrinted>
  <dcterms:created xsi:type="dcterms:W3CDTF">1996-10-08T23:32:33Z</dcterms:created>
  <dcterms:modified xsi:type="dcterms:W3CDTF">2022-10-10T08:46:06Z</dcterms:modified>
  <cp:category/>
  <cp:version/>
  <cp:contentType/>
  <cp:contentStatus/>
</cp:coreProperties>
</file>