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<sst xmlns="http://schemas.openxmlformats.org/spreadsheetml/2006/main" count="1694" uniqueCount="169">
  <si>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</si>
  <si>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</si>
  <si>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</si>
  <si>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</si>
  <si>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</si>
  <si>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</si>
  <si>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</si>
  <si>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</si>
  <si>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</si>
  <si>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</si>
  <si>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</si>
  <si>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</si>
  <si>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</si>
  <si>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</si>
  <si>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</si>
  <si>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</si>
  <si>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</si>
  <si>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</si>
  <si>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</si>
  <si>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</si>
  <si>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</si>
  <si>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</si>
  <si>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</si>
  <si>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</si>
  <si>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</si>
  <si>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</si>
  <si>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</si>
  <si>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</si>
  <si>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</si>
  <si>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</si>
  <si>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</si>
  <si>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</si>
  <si>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</si>
  <si>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</si>
  <si>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</si>
  <si>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</si>
  <si>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</si>
  <si>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</si>
  <si>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</si>
  <si>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</si>
  <si>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</si>
  <si>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</si>
  <si>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</si>
  <si>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</si>
  <si>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</si>
  <si>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</si>
  <si>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</si>
  <si>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</si>
  <si>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</si>
  <si>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</si>
  <si>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</si>
  <si>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</si>
  <si>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</si>
  <si>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</si>
  <si>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</si>
  <si>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</si>
  <si>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</si>
  <si>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</si>
  <si>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</si>
  <si>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</si>
  <si>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</si>
  <si>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</si>
  <si>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</si>
  <si>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</si>
  <si>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</si>
  <si>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</si>
  <si>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</si>
  <si>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</si>
  <si>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</si>
  <si>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</si>
  <si>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</si>
  <si>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</si>
  <si>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</si>
  <si>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</si>
  <si>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</si>
  <si>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</si>
  <si>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</si>
  <si>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</si>
  <si>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</si>
  <si>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</si>
  <si>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</si>
  <si>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</si>
  <si>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</si>
  <si>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</si>
  <si>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</si>
  <si>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</si>
  <si>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</si>
  <si>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</si>
  <si>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</si>
  <si>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</si>
  <si>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</si>
  <si>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</si>
  <si>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</si>
  <si>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</si>
  <si>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</si>
  <si>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</si>
  <si>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</si>
  <si>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</si>
  <si>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</si>
  <si>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</si>
  <si>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</si>
  <si>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</si>
  <si>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</si>
  <si>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</si>
  <si>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</si>
  <si>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</si>
  <si>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</si>
  <si>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</si>
  <si>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</si>
  <si>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</si>
  <si>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</si>
  <si>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</si>
  <si>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</si>
  <si>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</si>
  <si>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</si>
  <si>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</si>
  <si>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</si>
  <si>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</si>
  <si>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</si>
  <si>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</si>
  <si>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</si>
  <si>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</si>
  <si>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</si>
  <si>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</si>
  <si>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</si>
  <si>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</si>
  <si>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</si>
  <si>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</si>
  <si>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</si>
  <si>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</si>
  <si>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</si>
  <si>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</si>
  <si>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</si>
  <si>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</si>
  <si>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</si>
  <si>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</si>
  <si>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</si>
  <si>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</si>
  <si>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</si>
  <si>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</si>
  <si>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</si>
  <si>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</si>
  <si>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</si>
  <si>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</si>
  <si>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</si>
  <si>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</si>
  <si>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ИТОГО ПО ПРОГРАММАМ:</t>
  </si>
  <si>
    <t>622</t>
  </si>
  <si>
    <t>Субсидии автономным учреждениям на иные цели</t>
  </si>
  <si>
    <t>Врио руководителя Финансового управления</t>
  </si>
  <si>
    <t>Ю.А. Шагина</t>
  </si>
  <si>
    <t>633</t>
  </si>
  <si>
    <t>Субсидии (гранты в форме субсидий), не подлежащие казначейскому сопровождению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</si>
  <si>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</si>
  <si>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</si>
  <si>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"Поддержка инициативных граждан, общественных объединений, социально ориентированных некоммерческих организаций, осуществляющих деятельность на территории Боготольского района", в том числе</t>
  </si>
  <si>
    <t>Подпрограмма "Сохранение культурного наследия Боготольского района"</t>
  </si>
  <si>
    <t>Подпрограмма "Обеспечение реализации программы и прочие мероприятия"</t>
  </si>
  <si>
    <t>Подпрограмма "Поддержка и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</si>
  <si>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специалистов, работающих в организациях агропромышленного комплекса и социальной сферы"</t>
  </si>
  <si>
    <t>Подпрограмма "Обеспечение реализации муниципальной программы«Содействие развитию местного самоуправления»"</t>
  </si>
  <si>
    <t>Подпрограмма "Переселение граждан из аварийного жилищного фонда в Боготольском районе"</t>
  </si>
  <si>
    <t>Информация о финансировании муниципальных программ, подпрограмм Боготольского района по состоянию на 31.03.2024</t>
  </si>
  <si>
    <t>Утверждено на год</t>
  </si>
  <si>
    <t>Финансирование за 1 квартал</t>
  </si>
  <si>
    <t>Кассовый расход за 1 квартал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</si>
  <si>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</si>
  <si>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</si>
  <si>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Приобретение товаров, работ и услуг в пользу граждан в целях их социального обеспечения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</si>
</sst>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9"/>
  <sheetViews>
    <sheetView showGridLines="0"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717" sqref="E717:G719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8515625" style="5" customWidth="1"/>
    <col min="8" max="8" width="11.421875" style="8" customWidth="1"/>
    <col min="9" max="16384" width="9.140625" style="8" customWidth="1"/>
  </cols>
  <sheetData>
    <row r="1" spans="1:8" ht="33" customHeight="1">
      <c r="A1" s="40" t="s">
        <v>162</v>
      </c>
      <c r="B1" s="40"/>
      <c r="C1" s="40"/>
      <c r="D1" s="40"/>
      <c r="E1" s="40"/>
      <c r="F1" s="40"/>
      <c r="G1" s="40"/>
      <c r="H1" s="40"/>
    </row>
    <row r="2" spans="6:8" ht="13.5" customHeight="1">
      <c r="F2" s="29"/>
      <c r="G2" s="29"/>
      <c r="H2" s="9" t="s">
        <v>0</v>
      </c>
    </row>
    <row r="3" spans="1:8" ht="15">
      <c r="A3" s="38" t="s">
        <v>14</v>
      </c>
      <c r="B3" s="38" t="s">
        <v>15</v>
      </c>
      <c r="C3" s="38" t="s">
        <v>52</v>
      </c>
      <c r="D3" s="38" t="s">
        <v>1</v>
      </c>
      <c r="E3" s="38" t="s">
        <v>163</v>
      </c>
      <c r="F3" s="38" t="s">
        <v>164</v>
      </c>
      <c r="G3" s="38" t="s">
        <v>165</v>
      </c>
      <c r="H3" s="38" t="s">
        <v>2</v>
      </c>
    </row>
    <row r="4" spans="1:8" ht="27.75" customHeight="1">
      <c r="A4" s="39"/>
      <c r="B4" s="39"/>
      <c r="C4" s="39"/>
      <c r="D4" s="39"/>
      <c r="E4" s="39"/>
      <c r="F4" s="39"/>
      <c r="G4" s="39"/>
      <c r="H4" s="39"/>
    </row>
    <row r="5" spans="1:8" s="19" customFormat="1" ht="15">
      <c r="A5" s="19">
        <v>1</v>
      </c>
      <c r="B5" s="17"/>
      <c r="C5" s="17"/>
      <c r="D5" s="13" t="s">
        <v>3</v>
      </c>
      <c r="E5" s="15">
        <f>E6+E26+E47</f>
        <v>436828.732</v>
      </c>
      <c r="F5" s="15">
        <f>F6+F26+F47</f>
        <v>88590.112</v>
      </c>
      <c r="G5" s="15">
        <f>G6+G26+G47</f>
        <v>88254.98799999998</v>
      </c>
      <c r="H5" s="16">
        <f>G5/E5</f>
        <v>0.2020356756203481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SUM(E7:E25)</f>
        <v>367345.282</v>
      </c>
      <c r="F6" s="23">
        <f>SUM(F7:F25)</f>
        <v>75809.363</v>
      </c>
      <c r="G6" s="23">
        <f>SUM(G7:G25)</f>
        <v>75567.88699999999</v>
      </c>
      <c r="H6" s="24">
        <f aca="true" t="shared" si="0" ref="H6:H48">G6/E6</f>
        <v>0.2057135090685607</v>
      </c>
    </row>
    <row r="7" spans="1:8" s="5" customFormat="1" ht="15">
      <c r="A7" s="1">
        <v>1</v>
      </c>
      <c r="B7" s="1" t="s">
        <v>16</v>
      </c>
      <c r="C7" s="1" t="s">
        <v>53</v>
      </c>
      <c r="D7" s="2" t="s">
        <v>54</v>
      </c>
      <c r="E7" s="3">
        <v>105561.88199999998</v>
      </c>
      <c r="F7" s="3">
        <v>22560.927000000003</v>
      </c>
      <c r="G7" s="3">
        <v>22554.194000000003</v>
      </c>
      <c r="H7" s="4">
        <f t="shared" si="0"/>
        <v>0.2136585060126155</v>
      </c>
    </row>
    <row r="8" spans="1:8" s="5" customFormat="1" ht="30">
      <c r="A8" s="1">
        <v>1</v>
      </c>
      <c r="B8" s="1" t="s">
        <v>16</v>
      </c>
      <c r="C8" s="1" t="s">
        <v>55</v>
      </c>
      <c r="D8" s="2" t="s">
        <v>56</v>
      </c>
      <c r="E8" s="3">
        <v>25.785</v>
      </c>
      <c r="F8" s="3">
        <v>1.155</v>
      </c>
      <c r="G8" s="3">
        <v>1.155</v>
      </c>
      <c r="H8" s="4">
        <f t="shared" si="0"/>
        <v>0.0447934845840605</v>
      </c>
    </row>
    <row r="9" spans="1:8" s="5" customFormat="1" ht="45">
      <c r="A9" s="1" t="s">
        <v>16</v>
      </c>
      <c r="B9" s="1" t="s">
        <v>16</v>
      </c>
      <c r="C9" s="1" t="s">
        <v>104</v>
      </c>
      <c r="D9" s="2" t="s">
        <v>119</v>
      </c>
      <c r="E9" s="3">
        <v>20.65</v>
      </c>
      <c r="F9" s="3">
        <v>9.038</v>
      </c>
      <c r="G9" s="3">
        <v>9.038</v>
      </c>
      <c r="H9" s="4">
        <f t="shared" si="0"/>
        <v>0.4376755447941889</v>
      </c>
    </row>
    <row r="10" spans="1:8" s="5" customFormat="1" ht="45">
      <c r="A10" s="1">
        <v>1</v>
      </c>
      <c r="B10" s="1" t="s">
        <v>16</v>
      </c>
      <c r="C10" s="1" t="s">
        <v>57</v>
      </c>
      <c r="D10" s="2" t="s">
        <v>58</v>
      </c>
      <c r="E10" s="3">
        <v>31879.683</v>
      </c>
      <c r="F10" s="3">
        <v>5820.717</v>
      </c>
      <c r="G10" s="3">
        <v>5813.098000000001</v>
      </c>
      <c r="H10" s="4">
        <f t="shared" si="0"/>
        <v>0.1823449122753197</v>
      </c>
    </row>
    <row r="11" spans="1:8" s="5" customFormat="1" ht="60" hidden="1">
      <c r="A11" s="1" t="s">
        <v>16</v>
      </c>
      <c r="B11" s="1" t="s">
        <v>16</v>
      </c>
      <c r="C11" s="1" t="s">
        <v>112</v>
      </c>
      <c r="D11" s="2" t="s">
        <v>113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108</v>
      </c>
      <c r="D12" s="2" t="s">
        <v>109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59</v>
      </c>
      <c r="D13" s="2" t="s">
        <v>60</v>
      </c>
      <c r="E13" s="3">
        <v>21601.918999999998</v>
      </c>
      <c r="F13" s="3">
        <v>2464.409</v>
      </c>
      <c r="G13" s="3">
        <v>2328.785</v>
      </c>
      <c r="H13" s="4">
        <f t="shared" si="0"/>
        <v>0.1078045427353005</v>
      </c>
    </row>
    <row r="14" spans="1:8" s="5" customFormat="1" ht="15">
      <c r="A14" s="1" t="s">
        <v>16</v>
      </c>
      <c r="B14" s="1" t="s">
        <v>16</v>
      </c>
      <c r="C14" s="1" t="s">
        <v>132</v>
      </c>
      <c r="D14" s="2" t="s">
        <v>133</v>
      </c>
      <c r="E14" s="3">
        <v>17634.943</v>
      </c>
      <c r="F14" s="3">
        <v>6498.492</v>
      </c>
      <c r="G14" s="3">
        <v>6498.492</v>
      </c>
      <c r="H14" s="4">
        <f t="shared" si="0"/>
        <v>0.36850087919195434</v>
      </c>
    </row>
    <row r="15" spans="1:8" s="5" customFormat="1" ht="30" hidden="1">
      <c r="A15" s="1">
        <v>1</v>
      </c>
      <c r="B15" s="1" t="s">
        <v>16</v>
      </c>
      <c r="C15" s="1" t="s">
        <v>61</v>
      </c>
      <c r="D15" s="2" t="s">
        <v>62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63</v>
      </c>
      <c r="D16" s="2" t="s">
        <v>64</v>
      </c>
      <c r="E16" s="3">
        <v>1361.045</v>
      </c>
      <c r="F16" s="3">
        <v>4.251</v>
      </c>
      <c r="G16" s="3">
        <v>4.251</v>
      </c>
      <c r="H16" s="4">
        <f t="shared" si="0"/>
        <v>0.003123335378330621</v>
      </c>
    </row>
    <row r="17" spans="1:8" s="5" customFormat="1" ht="30">
      <c r="A17" s="1">
        <v>2</v>
      </c>
      <c r="B17" s="1" t="s">
        <v>16</v>
      </c>
      <c r="C17" s="1" t="s">
        <v>128</v>
      </c>
      <c r="D17" s="2" t="s">
        <v>129</v>
      </c>
      <c r="E17" s="3">
        <v>1476.828</v>
      </c>
      <c r="F17" s="3">
        <v>0</v>
      </c>
      <c r="G17" s="3">
        <v>0</v>
      </c>
      <c r="H17" s="4">
        <f t="shared" si="0"/>
        <v>0</v>
      </c>
    </row>
    <row r="18" spans="1:8" s="5" customFormat="1" ht="15" hidden="1">
      <c r="A18" s="1">
        <v>2</v>
      </c>
      <c r="B18" s="1" t="s">
        <v>16</v>
      </c>
      <c r="C18" s="1" t="s">
        <v>106</v>
      </c>
      <c r="D18" s="2" t="s">
        <v>107</v>
      </c>
      <c r="E18" s="3"/>
      <c r="F18" s="3"/>
      <c r="G18" s="3"/>
      <c r="H18" s="4" t="e">
        <f t="shared" si="0"/>
        <v>#DIV/0!</v>
      </c>
    </row>
    <row r="19" spans="1:8" s="5" customFormat="1" ht="60">
      <c r="A19" s="1" t="s">
        <v>16</v>
      </c>
      <c r="B19" s="1" t="s">
        <v>16</v>
      </c>
      <c r="C19" s="1" t="s">
        <v>65</v>
      </c>
      <c r="D19" s="2" t="s">
        <v>66</v>
      </c>
      <c r="E19" s="3">
        <v>178541.06099999996</v>
      </c>
      <c r="F19" s="3">
        <v>37885.95</v>
      </c>
      <c r="G19" s="3">
        <v>37794.45</v>
      </c>
      <c r="H19" s="4">
        <f t="shared" si="0"/>
        <v>0.21168491879859505</v>
      </c>
    </row>
    <row r="20" spans="1:8" s="5" customFormat="1" ht="15">
      <c r="A20" s="1">
        <v>1</v>
      </c>
      <c r="B20" s="1" t="s">
        <v>16</v>
      </c>
      <c r="C20" s="1" t="s">
        <v>67</v>
      </c>
      <c r="D20" s="2" t="s">
        <v>68</v>
      </c>
      <c r="E20" s="3">
        <v>6708.454</v>
      </c>
      <c r="F20" s="3">
        <v>100</v>
      </c>
      <c r="G20" s="3">
        <v>100</v>
      </c>
      <c r="H20" s="4">
        <f t="shared" si="0"/>
        <v>0.014906564165156384</v>
      </c>
    </row>
    <row r="21" spans="1:8" s="5" customFormat="1" ht="75">
      <c r="A21" s="1">
        <v>1</v>
      </c>
      <c r="B21" s="1" t="s">
        <v>16</v>
      </c>
      <c r="C21" s="1" t="s">
        <v>166</v>
      </c>
      <c r="D21" s="2" t="s">
        <v>167</v>
      </c>
      <c r="E21" s="3">
        <v>2493.032</v>
      </c>
      <c r="F21" s="3">
        <v>424.424</v>
      </c>
      <c r="G21" s="3">
        <v>424.424</v>
      </c>
      <c r="H21" s="4">
        <f t="shared" si="0"/>
        <v>0.1702441043676936</v>
      </c>
    </row>
    <row r="22" spans="1:8" s="5" customFormat="1" ht="15">
      <c r="A22" s="1">
        <v>1</v>
      </c>
      <c r="B22" s="1" t="s">
        <v>16</v>
      </c>
      <c r="C22" s="1" t="s">
        <v>71</v>
      </c>
      <c r="D22" s="2" t="s">
        <v>72</v>
      </c>
      <c r="E22" s="3">
        <v>40</v>
      </c>
      <c r="F22" s="3">
        <v>40</v>
      </c>
      <c r="G22" s="3">
        <v>40</v>
      </c>
      <c r="H22" s="4">
        <f t="shared" si="0"/>
        <v>1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5" customFormat="1" ht="15" hidden="1">
      <c r="A25" s="1">
        <v>1</v>
      </c>
      <c r="B25" s="1" t="s">
        <v>16</v>
      </c>
      <c r="C25" s="1"/>
      <c r="D25" s="2"/>
      <c r="E25" s="3"/>
      <c r="F25" s="3"/>
      <c r="G25" s="3"/>
      <c r="H25" s="4" t="e">
        <f t="shared" si="0"/>
        <v>#DIV/0!</v>
      </c>
    </row>
    <row r="26" spans="1:8" s="25" customFormat="1" ht="30">
      <c r="A26" s="20">
        <v>1</v>
      </c>
      <c r="B26" s="20" t="s">
        <v>17</v>
      </c>
      <c r="C26" s="21"/>
      <c r="D26" s="22" t="s">
        <v>19</v>
      </c>
      <c r="E26" s="23">
        <f>SUM(E27:E46)</f>
        <v>69406.45</v>
      </c>
      <c r="F26" s="23">
        <f>SUM(F27:F46)</f>
        <v>12780.749</v>
      </c>
      <c r="G26" s="23">
        <f>SUM(G27:G46)</f>
        <v>12687.101</v>
      </c>
      <c r="H26" s="24">
        <f>G26/E26</f>
        <v>0.1827942647981564</v>
      </c>
    </row>
    <row r="27" spans="1:8" s="5" customFormat="1" ht="15" customHeight="1">
      <c r="A27" s="1">
        <v>1</v>
      </c>
      <c r="B27" s="1" t="s">
        <v>17</v>
      </c>
      <c r="C27" s="1" t="s">
        <v>53</v>
      </c>
      <c r="D27" s="2" t="s">
        <v>54</v>
      </c>
      <c r="E27" s="3">
        <v>27185.407</v>
      </c>
      <c r="F27" s="3">
        <v>6303.084</v>
      </c>
      <c r="G27" s="3">
        <v>6228.729</v>
      </c>
      <c r="H27" s="4">
        <f t="shared" si="0"/>
        <v>0.22912031443928724</v>
      </c>
    </row>
    <row r="28" spans="1:8" s="5" customFormat="1" ht="30">
      <c r="A28" s="1">
        <v>1</v>
      </c>
      <c r="B28" s="1" t="s">
        <v>17</v>
      </c>
      <c r="C28" s="1" t="s">
        <v>55</v>
      </c>
      <c r="D28" s="2" t="s">
        <v>56</v>
      </c>
      <c r="E28" s="3">
        <v>13</v>
      </c>
      <c r="F28" s="3">
        <v>3.562</v>
      </c>
      <c r="G28" s="3">
        <v>3.562</v>
      </c>
      <c r="H28" s="4">
        <f t="shared" si="0"/>
        <v>0.27399999999999997</v>
      </c>
    </row>
    <row r="29" spans="1:8" s="5" customFormat="1" ht="45">
      <c r="A29" s="1" t="s">
        <v>16</v>
      </c>
      <c r="B29" s="1" t="s">
        <v>17</v>
      </c>
      <c r="C29" s="1" t="s">
        <v>104</v>
      </c>
      <c r="D29" s="2" t="s">
        <v>119</v>
      </c>
      <c r="E29" s="3">
        <v>12.5</v>
      </c>
      <c r="F29" s="3">
        <v>0</v>
      </c>
      <c r="G29" s="3">
        <v>0</v>
      </c>
      <c r="H29" s="4">
        <f t="shared" si="0"/>
        <v>0</v>
      </c>
    </row>
    <row r="30" spans="1:8" s="5" customFormat="1" ht="45">
      <c r="A30" s="1">
        <v>1</v>
      </c>
      <c r="B30" s="1" t="s">
        <v>17</v>
      </c>
      <c r="C30" s="1" t="s">
        <v>57</v>
      </c>
      <c r="D30" s="2" t="s">
        <v>58</v>
      </c>
      <c r="E30" s="3">
        <v>8209.993</v>
      </c>
      <c r="F30" s="3">
        <v>1458.503</v>
      </c>
      <c r="G30" s="3">
        <v>1457.65</v>
      </c>
      <c r="H30" s="4">
        <f t="shared" si="0"/>
        <v>0.17754582738377486</v>
      </c>
    </row>
    <row r="31" spans="1:8" s="5" customFormat="1" ht="30">
      <c r="A31" s="1">
        <v>1</v>
      </c>
      <c r="B31" s="1" t="s">
        <v>17</v>
      </c>
      <c r="C31" s="1" t="s">
        <v>73</v>
      </c>
      <c r="D31" s="2" t="s">
        <v>74</v>
      </c>
      <c r="E31" s="3">
        <v>2297.3689999999997</v>
      </c>
      <c r="F31" s="3">
        <v>371.069</v>
      </c>
      <c r="G31" s="3">
        <v>369.385</v>
      </c>
      <c r="H31" s="4">
        <f t="shared" si="0"/>
        <v>0.16078609922916173</v>
      </c>
    </row>
    <row r="32" spans="1:8" s="5" customFormat="1" ht="30">
      <c r="A32" s="1">
        <v>1</v>
      </c>
      <c r="B32" s="1" t="s">
        <v>17</v>
      </c>
      <c r="C32" s="1" t="s">
        <v>75</v>
      </c>
      <c r="D32" s="2" t="s">
        <v>76</v>
      </c>
      <c r="E32" s="3">
        <v>5</v>
      </c>
      <c r="F32" s="3">
        <v>0</v>
      </c>
      <c r="G32" s="3">
        <v>0</v>
      </c>
      <c r="H32" s="4">
        <f t="shared" si="0"/>
        <v>0</v>
      </c>
    </row>
    <row r="33" spans="1:8" s="5" customFormat="1" ht="45">
      <c r="A33" s="1">
        <v>1</v>
      </c>
      <c r="B33" s="1" t="s">
        <v>17</v>
      </c>
      <c r="C33" s="1" t="s">
        <v>77</v>
      </c>
      <c r="D33" s="2" t="s">
        <v>78</v>
      </c>
      <c r="E33" s="3">
        <v>693.807</v>
      </c>
      <c r="F33" s="3">
        <v>88.00999999999999</v>
      </c>
      <c r="G33" s="3">
        <v>71.25399999999999</v>
      </c>
      <c r="H33" s="4">
        <f t="shared" si="0"/>
        <v>0.1027000304119157</v>
      </c>
    </row>
    <row r="34" spans="1:8" s="5" customFormat="1" ht="30">
      <c r="A34" s="1">
        <v>1</v>
      </c>
      <c r="B34" s="1" t="s">
        <v>17</v>
      </c>
      <c r="C34" s="1" t="s">
        <v>59</v>
      </c>
      <c r="D34" s="2" t="s">
        <v>60</v>
      </c>
      <c r="E34" s="3">
        <v>3535.8100000000004</v>
      </c>
      <c r="F34" s="3">
        <v>686.072</v>
      </c>
      <c r="G34" s="3">
        <v>686.072</v>
      </c>
      <c r="H34" s="4">
        <f t="shared" si="0"/>
        <v>0.19403531298344648</v>
      </c>
    </row>
    <row r="35" spans="1:8" s="5" customFormat="1" ht="15" hidden="1">
      <c r="A35" s="1">
        <v>1</v>
      </c>
      <c r="B35" s="1" t="s">
        <v>17</v>
      </c>
      <c r="C35" s="1" t="s">
        <v>132</v>
      </c>
      <c r="D35" s="2" t="s">
        <v>133</v>
      </c>
      <c r="E35" s="3"/>
      <c r="F35" s="3"/>
      <c r="G35" s="3"/>
      <c r="H35" s="4" t="e">
        <f t="shared" si="0"/>
        <v>#DIV/0!</v>
      </c>
    </row>
    <row r="36" spans="1:8" s="5" customFormat="1" ht="30">
      <c r="A36" s="1" t="s">
        <v>16</v>
      </c>
      <c r="B36" s="1" t="s">
        <v>17</v>
      </c>
      <c r="C36" s="1" t="s">
        <v>128</v>
      </c>
      <c r="D36" s="2" t="s">
        <v>168</v>
      </c>
      <c r="E36" s="3">
        <v>20</v>
      </c>
      <c r="F36" s="3">
        <v>0.423</v>
      </c>
      <c r="G36" s="3">
        <v>0.423</v>
      </c>
      <c r="H36" s="4">
        <f t="shared" si="0"/>
        <v>0.02115</v>
      </c>
    </row>
    <row r="37" spans="1:8" s="5" customFormat="1" ht="15">
      <c r="A37" s="1" t="s">
        <v>16</v>
      </c>
      <c r="B37" s="1" t="s">
        <v>17</v>
      </c>
      <c r="C37" s="1" t="s">
        <v>110</v>
      </c>
      <c r="D37" s="2" t="s">
        <v>111</v>
      </c>
      <c r="E37" s="3">
        <v>192</v>
      </c>
      <c r="F37" s="3">
        <v>30</v>
      </c>
      <c r="G37" s="3">
        <v>30</v>
      </c>
      <c r="H37" s="4">
        <f t="shared" si="0"/>
        <v>0.15625</v>
      </c>
    </row>
    <row r="38" spans="1:8" s="5" customFormat="1" ht="45">
      <c r="A38" s="1">
        <v>1</v>
      </c>
      <c r="B38" s="1" t="s">
        <v>17</v>
      </c>
      <c r="C38" s="1" t="s">
        <v>79</v>
      </c>
      <c r="D38" s="2" t="s">
        <v>80</v>
      </c>
      <c r="E38" s="3">
        <v>7801.345</v>
      </c>
      <c r="F38" s="3">
        <v>0</v>
      </c>
      <c r="G38" s="3">
        <v>0</v>
      </c>
      <c r="H38" s="4">
        <f t="shared" si="0"/>
        <v>0</v>
      </c>
    </row>
    <row r="39" spans="1:8" s="5" customFormat="1" ht="60">
      <c r="A39" s="1">
        <v>1</v>
      </c>
      <c r="B39" s="1" t="s">
        <v>17</v>
      </c>
      <c r="C39" s="1" t="s">
        <v>65</v>
      </c>
      <c r="D39" s="2" t="s">
        <v>66</v>
      </c>
      <c r="E39" s="3">
        <v>19440.219</v>
      </c>
      <c r="F39" s="3">
        <v>3840.026</v>
      </c>
      <c r="G39" s="3">
        <v>3840.026</v>
      </c>
      <c r="H39" s="4">
        <f t="shared" si="0"/>
        <v>0.19752997638555408</v>
      </c>
    </row>
    <row r="40" spans="1:8" s="5" customFormat="1" ht="15" hidden="1">
      <c r="A40" s="1">
        <v>1</v>
      </c>
      <c r="B40" s="1" t="s">
        <v>17</v>
      </c>
      <c r="C40" s="1" t="s">
        <v>67</v>
      </c>
      <c r="D40" s="2" t="s">
        <v>68</v>
      </c>
      <c r="E40" s="3"/>
      <c r="F40" s="3"/>
      <c r="G40" s="3"/>
      <c r="H40" s="4" t="e">
        <f t="shared" si="0"/>
        <v>#DIV/0!</v>
      </c>
    </row>
    <row r="41" spans="1:8" s="5" customFormat="1" ht="15" customHeight="1" hidden="1">
      <c r="A41" s="1">
        <v>1</v>
      </c>
      <c r="B41" s="1" t="s">
        <v>17</v>
      </c>
      <c r="C41" s="1" t="s">
        <v>69</v>
      </c>
      <c r="D41" s="2" t="s">
        <v>70</v>
      </c>
      <c r="E41" s="3"/>
      <c r="F41" s="3"/>
      <c r="G41" s="3"/>
      <c r="H41" s="4" t="e">
        <f t="shared" si="0"/>
        <v>#DIV/0!</v>
      </c>
    </row>
    <row r="42" spans="1:8" s="5" customFormat="1" ht="15" customHeight="1" hidden="1">
      <c r="A42" s="1">
        <v>1</v>
      </c>
      <c r="B42" s="1" t="s">
        <v>17</v>
      </c>
      <c r="C42" s="1" t="s">
        <v>71</v>
      </c>
      <c r="D42" s="2" t="s">
        <v>72</v>
      </c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5" customFormat="1" ht="15" customHeight="1" hidden="1">
      <c r="A45" s="1">
        <v>1</v>
      </c>
      <c r="B45" s="1" t="s">
        <v>17</v>
      </c>
      <c r="C45" s="1"/>
      <c r="D45" s="2"/>
      <c r="E45" s="3"/>
      <c r="F45" s="3"/>
      <c r="G45" s="3"/>
      <c r="H45" s="4" t="e">
        <f t="shared" si="0"/>
        <v>#DIV/0!</v>
      </c>
    </row>
    <row r="46" spans="1:8" s="5" customFormat="1" ht="15" customHeight="1" hidden="1">
      <c r="A46" s="1">
        <v>1</v>
      </c>
      <c r="B46" s="1" t="s">
        <v>17</v>
      </c>
      <c r="C46" s="1"/>
      <c r="D46" s="2"/>
      <c r="E46" s="3"/>
      <c r="F46" s="3"/>
      <c r="G46" s="3"/>
      <c r="H46" s="4" t="e">
        <f t="shared" si="0"/>
        <v>#DIV/0!</v>
      </c>
    </row>
    <row r="47" spans="1:8" s="25" customFormat="1" ht="30">
      <c r="A47" s="20">
        <v>1</v>
      </c>
      <c r="B47" s="20" t="s">
        <v>20</v>
      </c>
      <c r="C47" s="21"/>
      <c r="D47" s="22" t="s">
        <v>134</v>
      </c>
      <c r="E47" s="23">
        <f>SUM(E48:E48)</f>
        <v>77</v>
      </c>
      <c r="F47" s="23">
        <f>SUM(F48:F48)</f>
        <v>0</v>
      </c>
      <c r="G47" s="23">
        <f>SUM(G48:G48)</f>
        <v>0</v>
      </c>
      <c r="H47" s="24">
        <f>G47/E47</f>
        <v>0</v>
      </c>
    </row>
    <row r="48" spans="1:8" s="5" customFormat="1" ht="30">
      <c r="A48" s="1" t="s">
        <v>16</v>
      </c>
      <c r="B48" s="1" t="s">
        <v>20</v>
      </c>
      <c r="C48" s="1" t="s">
        <v>59</v>
      </c>
      <c r="D48" s="2" t="s">
        <v>60</v>
      </c>
      <c r="E48" s="3">
        <v>77</v>
      </c>
      <c r="F48" s="3">
        <v>0</v>
      </c>
      <c r="G48" s="3">
        <v>0</v>
      </c>
      <c r="H48" s="4">
        <f t="shared" si="0"/>
        <v>0</v>
      </c>
    </row>
    <row r="49" spans="1:8" s="5" customFormat="1" ht="15">
      <c r="A49" s="1"/>
      <c r="B49" s="1"/>
      <c r="C49" s="1"/>
      <c r="D49" s="2"/>
      <c r="E49" s="3"/>
      <c r="F49" s="3"/>
      <c r="G49" s="3"/>
      <c r="H49" s="4"/>
    </row>
    <row r="50" spans="1:8" s="19" customFormat="1" ht="42.75">
      <c r="A50" s="18" t="s">
        <v>20</v>
      </c>
      <c r="B50" s="18"/>
      <c r="C50" s="14"/>
      <c r="D50" s="13" t="s">
        <v>4</v>
      </c>
      <c r="E50" s="15">
        <f>E51+E66+E81</f>
        <v>8099.8</v>
      </c>
      <c r="F50" s="15">
        <f>F51+F66+F81</f>
        <v>1441.804</v>
      </c>
      <c r="G50" s="15">
        <f>G51+G66+G81</f>
        <v>1431.408</v>
      </c>
      <c r="H50" s="16">
        <f>G50/E50</f>
        <v>0.1767214005284081</v>
      </c>
    </row>
    <row r="51" spans="1:8" s="25" customFormat="1" ht="28.5">
      <c r="A51" s="20" t="s">
        <v>20</v>
      </c>
      <c r="B51" s="20" t="s">
        <v>16</v>
      </c>
      <c r="C51" s="26"/>
      <c r="D51" s="27" t="s">
        <v>24</v>
      </c>
      <c r="E51" s="23">
        <f>SUM(E52:E65)</f>
        <v>3405.04</v>
      </c>
      <c r="F51" s="23">
        <f>SUM(F52:F65)</f>
        <v>713.14</v>
      </c>
      <c r="G51" s="23">
        <f>SUM(G52:G65)</f>
        <v>713.14</v>
      </c>
      <c r="H51" s="24">
        <f aca="true" t="shared" si="1" ref="H51:H64">G51/E51</f>
        <v>0.20943659986373142</v>
      </c>
    </row>
    <row r="52" spans="1:8" s="5" customFormat="1" ht="30" hidden="1">
      <c r="A52" s="1" t="s">
        <v>20</v>
      </c>
      <c r="B52" s="1" t="s">
        <v>16</v>
      </c>
      <c r="C52" s="1" t="s">
        <v>108</v>
      </c>
      <c r="D52" s="2" t="s">
        <v>109</v>
      </c>
      <c r="E52" s="3"/>
      <c r="F52" s="3"/>
      <c r="G52" s="3"/>
      <c r="H52" s="4" t="e">
        <f t="shared" si="1"/>
        <v>#DIV/0!</v>
      </c>
    </row>
    <row r="53" spans="1:8" s="5" customFormat="1" ht="30">
      <c r="A53" s="1" t="s">
        <v>20</v>
      </c>
      <c r="B53" s="1" t="s">
        <v>16</v>
      </c>
      <c r="C53" s="1" t="s">
        <v>59</v>
      </c>
      <c r="D53" s="2" t="s">
        <v>60</v>
      </c>
      <c r="E53" s="3">
        <v>2405.04</v>
      </c>
      <c r="F53" s="3">
        <v>213.14</v>
      </c>
      <c r="G53" s="3">
        <v>213.14</v>
      </c>
      <c r="H53" s="4">
        <f t="shared" si="1"/>
        <v>0.08862222665735289</v>
      </c>
    </row>
    <row r="54" spans="1:8" s="5" customFormat="1" ht="15" customHeight="1" hidden="1">
      <c r="A54" s="1" t="s">
        <v>20</v>
      </c>
      <c r="B54" s="1" t="s">
        <v>16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 t="s">
        <v>85</v>
      </c>
      <c r="D57" s="2" t="s">
        <v>86</v>
      </c>
      <c r="E57" s="3"/>
      <c r="F57" s="3"/>
      <c r="G57" s="3"/>
      <c r="H57" s="4" t="e">
        <f t="shared" si="1"/>
        <v>#DIV/0!</v>
      </c>
    </row>
    <row r="58" spans="1:8" s="5" customFormat="1" ht="60">
      <c r="A58" s="1" t="s">
        <v>20</v>
      </c>
      <c r="B58" s="1" t="s">
        <v>16</v>
      </c>
      <c r="C58" s="1" t="s">
        <v>126</v>
      </c>
      <c r="D58" s="2" t="s">
        <v>127</v>
      </c>
      <c r="E58" s="3">
        <v>1000</v>
      </c>
      <c r="F58" s="3">
        <v>500</v>
      </c>
      <c r="G58" s="3">
        <v>500</v>
      </c>
      <c r="H58" s="4">
        <f t="shared" si="1"/>
        <v>0.5</v>
      </c>
    </row>
    <row r="59" spans="1:8" s="5" customFormat="1" ht="15" customHeight="1" hidden="1">
      <c r="A59" s="1" t="s">
        <v>20</v>
      </c>
      <c r="B59" s="1" t="s">
        <v>16</v>
      </c>
      <c r="C59" s="1" t="s">
        <v>114</v>
      </c>
      <c r="D59" s="2" t="s">
        <v>115</v>
      </c>
      <c r="E59" s="3"/>
      <c r="F59" s="3"/>
      <c r="G59" s="3"/>
      <c r="H59" s="4" t="e">
        <f t="shared" si="1"/>
        <v>#DIV/0!</v>
      </c>
    </row>
    <row r="60" spans="1:8" s="5" customFormat="1" ht="15" customHeight="1" hidden="1">
      <c r="A60" s="1" t="s">
        <v>20</v>
      </c>
      <c r="B60" s="1" t="s">
        <v>16</v>
      </c>
      <c r="C60" s="1"/>
      <c r="D60" s="2"/>
      <c r="E60" s="3"/>
      <c r="F60" s="3"/>
      <c r="G60" s="3"/>
      <c r="H60" s="4" t="e">
        <f t="shared" si="1"/>
        <v>#DIV/0!</v>
      </c>
    </row>
    <row r="61" spans="1:8" s="5" customFormat="1" ht="45" hidden="1">
      <c r="A61" s="1" t="s">
        <v>20</v>
      </c>
      <c r="B61" s="1" t="s">
        <v>16</v>
      </c>
      <c r="C61" s="1" t="s">
        <v>81</v>
      </c>
      <c r="D61" s="2" t="s">
        <v>82</v>
      </c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15" customHeight="1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 t="shared" si="1"/>
        <v>#DIV/0!</v>
      </c>
    </row>
    <row r="65" spans="1:8" s="5" customFormat="1" ht="15" hidden="1">
      <c r="A65" s="1" t="s">
        <v>20</v>
      </c>
      <c r="B65" s="1" t="s">
        <v>16</v>
      </c>
      <c r="C65" s="1"/>
      <c r="D65" s="2"/>
      <c r="E65" s="3"/>
      <c r="F65" s="3"/>
      <c r="G65" s="3"/>
      <c r="H65" s="4" t="e">
        <f>G65/E65</f>
        <v>#DIV/0!</v>
      </c>
    </row>
    <row r="66" spans="1:8" s="25" customFormat="1" ht="28.5">
      <c r="A66" s="20" t="s">
        <v>20</v>
      </c>
      <c r="B66" s="20" t="s">
        <v>17</v>
      </c>
      <c r="C66" s="26"/>
      <c r="D66" s="27" t="s">
        <v>25</v>
      </c>
      <c r="E66" s="23">
        <f>SUM(E67:E80)</f>
        <v>1163.8</v>
      </c>
      <c r="F66" s="23">
        <f>SUM(F67:F80)</f>
        <v>9</v>
      </c>
      <c r="G66" s="23">
        <f>SUM(G67:G80)</f>
        <v>9</v>
      </c>
      <c r="H66" s="24">
        <f aca="true" t="shared" si="2" ref="H66:H78">G66/E66</f>
        <v>0.0077332875064444065</v>
      </c>
    </row>
    <row r="67" spans="1:8" s="5" customFormat="1" ht="30">
      <c r="A67" s="1" t="s">
        <v>20</v>
      </c>
      <c r="B67" s="1" t="s">
        <v>17</v>
      </c>
      <c r="C67" s="1" t="s">
        <v>59</v>
      </c>
      <c r="D67" s="2" t="s">
        <v>60</v>
      </c>
      <c r="E67" s="3">
        <v>364</v>
      </c>
      <c r="F67" s="3">
        <v>9</v>
      </c>
      <c r="G67" s="3">
        <v>9</v>
      </c>
      <c r="H67" s="4">
        <f t="shared" si="2"/>
        <v>0.024725274725274724</v>
      </c>
    </row>
    <row r="68" spans="1:8" s="5" customFormat="1" ht="15.75" customHeight="1" hidden="1">
      <c r="A68" s="1" t="s">
        <v>20</v>
      </c>
      <c r="B68" s="1" t="s">
        <v>17</v>
      </c>
      <c r="C68" s="1" t="s">
        <v>85</v>
      </c>
      <c r="D68" s="2" t="s">
        <v>86</v>
      </c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20</v>
      </c>
      <c r="B69" s="1" t="s">
        <v>17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customHeight="1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15" customHeight="1" hidden="1">
      <c r="A71" s="1" t="s">
        <v>20</v>
      </c>
      <c r="B71" s="1" t="s">
        <v>17</v>
      </c>
      <c r="C71" s="1"/>
      <c r="D71" s="2"/>
      <c r="E71" s="3"/>
      <c r="F71" s="3"/>
      <c r="G71" s="3"/>
      <c r="H71" s="4" t="e">
        <f t="shared" si="2"/>
        <v>#DIV/0!</v>
      </c>
    </row>
    <row r="72" spans="1:8" s="5" customFormat="1" ht="45" hidden="1">
      <c r="A72" s="1" t="s">
        <v>20</v>
      </c>
      <c r="B72" s="1" t="s">
        <v>17</v>
      </c>
      <c r="C72" s="1" t="s">
        <v>81</v>
      </c>
      <c r="D72" s="2" t="s">
        <v>82</v>
      </c>
      <c r="E72" s="3"/>
      <c r="F72" s="3"/>
      <c r="G72" s="3"/>
      <c r="H72" s="4" t="e">
        <f t="shared" si="2"/>
        <v>#DIV/0!</v>
      </c>
    </row>
    <row r="73" spans="1:8" s="5" customFormat="1" ht="60">
      <c r="A73" s="1" t="s">
        <v>20</v>
      </c>
      <c r="B73" s="1" t="s">
        <v>17</v>
      </c>
      <c r="C73" s="1" t="s">
        <v>126</v>
      </c>
      <c r="D73" s="2" t="s">
        <v>127</v>
      </c>
      <c r="E73" s="3">
        <v>799.8</v>
      </c>
      <c r="F73" s="3">
        <v>0</v>
      </c>
      <c r="G73" s="3">
        <v>0</v>
      </c>
      <c r="H73" s="4">
        <f t="shared" si="2"/>
        <v>0</v>
      </c>
    </row>
    <row r="74" spans="1:8" s="5" customFormat="1" ht="45" hidden="1">
      <c r="A74" s="1" t="s">
        <v>20</v>
      </c>
      <c r="B74" s="1" t="s">
        <v>17</v>
      </c>
      <c r="C74" s="1" t="s">
        <v>114</v>
      </c>
      <c r="D74" s="2" t="s">
        <v>115</v>
      </c>
      <c r="E74" s="3"/>
      <c r="F74" s="3"/>
      <c r="G74" s="3"/>
      <c r="H74" s="4" t="e">
        <f t="shared" si="2"/>
        <v>#DIV/0!</v>
      </c>
    </row>
    <row r="75" spans="1:8" s="5" customFormat="1" ht="15" customHeight="1" hidden="1">
      <c r="A75" s="1" t="s">
        <v>20</v>
      </c>
      <c r="B75" s="1" t="s">
        <v>17</v>
      </c>
      <c r="C75" s="1"/>
      <c r="D75" s="2"/>
      <c r="E75" s="3"/>
      <c r="F75" s="3"/>
      <c r="G75" s="3"/>
      <c r="H75" s="4" t="e">
        <f t="shared" si="2"/>
        <v>#DIV/0!</v>
      </c>
    </row>
    <row r="76" spans="1:8" s="5" customFormat="1" ht="15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customHeight="1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 t="shared" si="2"/>
        <v>#DIV/0!</v>
      </c>
    </row>
    <row r="79" spans="1:8" s="5" customFormat="1" ht="15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>G79/E79</f>
        <v>#DIV/0!</v>
      </c>
    </row>
    <row r="80" spans="1:8" s="5" customFormat="1" ht="15" hidden="1">
      <c r="A80" s="1" t="s">
        <v>20</v>
      </c>
      <c r="B80" s="1" t="s">
        <v>17</v>
      </c>
      <c r="C80" s="1"/>
      <c r="D80" s="2"/>
      <c r="E80" s="3"/>
      <c r="F80" s="3"/>
      <c r="G80" s="3"/>
      <c r="H80" s="4" t="e">
        <f>G80/E80</f>
        <v>#DIV/0!</v>
      </c>
    </row>
    <row r="81" spans="1:8" s="25" customFormat="1" ht="71.25">
      <c r="A81" s="20" t="s">
        <v>20</v>
      </c>
      <c r="B81" s="20" t="s">
        <v>20</v>
      </c>
      <c r="C81" s="26"/>
      <c r="D81" s="27" t="s">
        <v>26</v>
      </c>
      <c r="E81" s="23">
        <f>SUM(E82:E97)</f>
        <v>3530.96</v>
      </c>
      <c r="F81" s="23">
        <f>SUM(F82:F97)</f>
        <v>719.664</v>
      </c>
      <c r="G81" s="23">
        <f>SUM(G82:G97)</f>
        <v>709.268</v>
      </c>
      <c r="H81" s="24">
        <f aca="true" t="shared" si="3" ref="H81:H97">G81/E81</f>
        <v>0.2008711511883454</v>
      </c>
    </row>
    <row r="82" spans="1:8" s="5" customFormat="1" ht="15">
      <c r="A82" s="1" t="s">
        <v>20</v>
      </c>
      <c r="B82" s="1" t="s">
        <v>20</v>
      </c>
      <c r="C82" s="1" t="s">
        <v>53</v>
      </c>
      <c r="D82" s="2" t="s">
        <v>54</v>
      </c>
      <c r="E82" s="3">
        <v>2582.565</v>
      </c>
      <c r="F82" s="3">
        <v>531.952</v>
      </c>
      <c r="G82" s="3">
        <v>521.556</v>
      </c>
      <c r="H82" s="4">
        <f t="shared" si="3"/>
        <v>0.20195270980594876</v>
      </c>
    </row>
    <row r="83" spans="1:8" s="5" customFormat="1" ht="30" hidden="1">
      <c r="A83" s="1" t="s">
        <v>20</v>
      </c>
      <c r="B83" s="1" t="s">
        <v>20</v>
      </c>
      <c r="C83" s="1" t="s">
        <v>55</v>
      </c>
      <c r="D83" s="2" t="s">
        <v>56</v>
      </c>
      <c r="E83" s="3"/>
      <c r="F83" s="3"/>
      <c r="G83" s="3"/>
      <c r="H83" s="4" t="e">
        <f t="shared" si="3"/>
        <v>#DIV/0!</v>
      </c>
    </row>
    <row r="84" spans="1:8" s="5" customFormat="1" ht="45">
      <c r="A84" s="1" t="s">
        <v>20</v>
      </c>
      <c r="B84" s="1" t="s">
        <v>20</v>
      </c>
      <c r="C84" s="1" t="s">
        <v>57</v>
      </c>
      <c r="D84" s="2" t="s">
        <v>58</v>
      </c>
      <c r="E84" s="3">
        <v>724.8950000000001</v>
      </c>
      <c r="F84" s="3">
        <v>117.012</v>
      </c>
      <c r="G84" s="3">
        <v>117.012</v>
      </c>
      <c r="H84" s="4">
        <f t="shared" si="3"/>
        <v>0.1614192400278661</v>
      </c>
    </row>
    <row r="85" spans="1:8" s="5" customFormat="1" ht="15" hidden="1">
      <c r="A85" s="1" t="s">
        <v>20</v>
      </c>
      <c r="B85" s="1" t="s">
        <v>20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hidden="1">
      <c r="A87" s="1" t="s">
        <v>20</v>
      </c>
      <c r="B87" s="1" t="s">
        <v>20</v>
      </c>
      <c r="C87" s="1"/>
      <c r="D87" s="2"/>
      <c r="E87" s="3"/>
      <c r="F87" s="3"/>
      <c r="G87" s="3"/>
      <c r="H87" s="4" t="e">
        <f t="shared" si="3"/>
        <v>#DIV/0!</v>
      </c>
    </row>
    <row r="88" spans="1:8" s="5" customFormat="1" ht="15" customHeight="1" hidden="1">
      <c r="A88" s="1" t="s">
        <v>20</v>
      </c>
      <c r="B88" s="1" t="s">
        <v>20</v>
      </c>
      <c r="C88" s="1" t="s">
        <v>108</v>
      </c>
      <c r="D88" s="2" t="s">
        <v>109</v>
      </c>
      <c r="E88" s="3"/>
      <c r="F88" s="3"/>
      <c r="G88" s="3"/>
      <c r="H88" s="4" t="e">
        <f t="shared" si="3"/>
        <v>#DIV/0!</v>
      </c>
    </row>
    <row r="89" spans="1:8" s="5" customFormat="1" ht="15" customHeight="1">
      <c r="A89" s="1" t="s">
        <v>20</v>
      </c>
      <c r="B89" s="1" t="s">
        <v>20</v>
      </c>
      <c r="C89" s="1" t="s">
        <v>59</v>
      </c>
      <c r="D89" s="2" t="s">
        <v>60</v>
      </c>
      <c r="E89" s="3">
        <v>150</v>
      </c>
      <c r="F89" s="3">
        <v>47.7</v>
      </c>
      <c r="G89" s="3">
        <v>47.7</v>
      </c>
      <c r="H89" s="4">
        <f t="shared" si="3"/>
        <v>0.318</v>
      </c>
    </row>
    <row r="90" spans="1:8" s="5" customFormat="1" ht="15" customHeight="1" hidden="1">
      <c r="A90" s="1" t="s">
        <v>20</v>
      </c>
      <c r="B90" s="1" t="s">
        <v>20</v>
      </c>
      <c r="C90" s="1" t="s">
        <v>63</v>
      </c>
      <c r="D90" s="2" t="s">
        <v>64</v>
      </c>
      <c r="E90" s="3"/>
      <c r="F90" s="3"/>
      <c r="G90" s="3"/>
      <c r="H90" s="4" t="e">
        <f t="shared" si="3"/>
        <v>#DIV/0!</v>
      </c>
    </row>
    <row r="91" spans="1:8" s="5" customFormat="1" ht="15" customHeight="1" hidden="1">
      <c r="A91" s="1" t="s">
        <v>20</v>
      </c>
      <c r="B91" s="1" t="s">
        <v>20</v>
      </c>
      <c r="C91" s="1" t="s">
        <v>85</v>
      </c>
      <c r="D91" s="2" t="s">
        <v>86</v>
      </c>
      <c r="E91" s="3"/>
      <c r="F91" s="3"/>
      <c r="G91" s="3"/>
      <c r="H91" s="4" t="e">
        <f t="shared" si="3"/>
        <v>#DIV/0!</v>
      </c>
    </row>
    <row r="92" spans="1:8" s="5" customFormat="1" ht="15" customHeight="1" hidden="1">
      <c r="A92" s="1" t="s">
        <v>20</v>
      </c>
      <c r="B92" s="1" t="s">
        <v>20</v>
      </c>
      <c r="C92" s="1" t="s">
        <v>69</v>
      </c>
      <c r="D92" s="2" t="s">
        <v>70</v>
      </c>
      <c r="E92" s="3"/>
      <c r="F92" s="3"/>
      <c r="G92" s="3"/>
      <c r="H92" s="4" t="e">
        <f t="shared" si="3"/>
        <v>#DIV/0!</v>
      </c>
    </row>
    <row r="93" spans="1:8" s="5" customFormat="1" ht="15" customHeight="1">
      <c r="A93" s="1" t="s">
        <v>20</v>
      </c>
      <c r="B93" s="1" t="s">
        <v>20</v>
      </c>
      <c r="C93" s="1" t="s">
        <v>71</v>
      </c>
      <c r="D93" s="2" t="s">
        <v>72</v>
      </c>
      <c r="E93" s="3">
        <v>73.5</v>
      </c>
      <c r="F93" s="3">
        <v>23</v>
      </c>
      <c r="G93" s="3">
        <v>23</v>
      </c>
      <c r="H93" s="4">
        <f t="shared" si="3"/>
        <v>0.3129251700680272</v>
      </c>
    </row>
    <row r="94" spans="1:8" s="5" customFormat="1" ht="15" customHeight="1" hidden="1">
      <c r="A94" s="1" t="s">
        <v>20</v>
      </c>
      <c r="B94" s="1" t="s">
        <v>20</v>
      </c>
      <c r="C94" s="1"/>
      <c r="D94" s="2"/>
      <c r="E94" s="3"/>
      <c r="F94" s="3"/>
      <c r="G94" s="3"/>
      <c r="H94" s="4" t="e">
        <f t="shared" si="3"/>
        <v>#DIV/0!</v>
      </c>
    </row>
    <row r="95" spans="1:8" s="5" customFormat="1" ht="15" customHeight="1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 hidden="1">
      <c r="A97" s="1" t="s">
        <v>20</v>
      </c>
      <c r="B97" s="1" t="s">
        <v>20</v>
      </c>
      <c r="C97" s="1"/>
      <c r="D97" s="2"/>
      <c r="E97" s="3"/>
      <c r="F97" s="3"/>
      <c r="G97" s="3"/>
      <c r="H97" s="4" t="e">
        <f t="shared" si="3"/>
        <v>#DIV/0!</v>
      </c>
    </row>
    <row r="98" spans="1:8" s="5" customFormat="1" ht="15">
      <c r="A98" s="1"/>
      <c r="B98" s="1"/>
      <c r="C98" s="1"/>
      <c r="D98" s="2"/>
      <c r="E98" s="3"/>
      <c r="F98" s="3"/>
      <c r="G98" s="3"/>
      <c r="H98" s="4"/>
    </row>
    <row r="99" spans="1:8" s="19" customFormat="1" ht="42.75">
      <c r="A99" s="18" t="s">
        <v>21</v>
      </c>
      <c r="B99" s="18"/>
      <c r="C99" s="14"/>
      <c r="D99" s="13" t="s">
        <v>5</v>
      </c>
      <c r="E99" s="15">
        <f>E100+E115+E130</f>
        <v>8165.400000000001</v>
      </c>
      <c r="F99" s="15">
        <f>F100+F115+F130</f>
        <v>1560.3799999999999</v>
      </c>
      <c r="G99" s="15">
        <f>G100+G115+G130</f>
        <v>1554.031</v>
      </c>
      <c r="H99" s="16">
        <f>G99/E99</f>
        <v>0.19031902907389717</v>
      </c>
    </row>
    <row r="100" spans="1:8" s="25" customFormat="1" ht="60">
      <c r="A100" s="20" t="s">
        <v>21</v>
      </c>
      <c r="B100" s="20" t="s">
        <v>16</v>
      </c>
      <c r="C100" s="21"/>
      <c r="D100" s="22" t="s">
        <v>101</v>
      </c>
      <c r="E100" s="23">
        <f>SUM(E101:E114)</f>
        <v>972</v>
      </c>
      <c r="F100" s="23">
        <f>SUM(F101:F114)</f>
        <v>0</v>
      </c>
      <c r="G100" s="23">
        <f>SUM(G101:G114)</f>
        <v>0</v>
      </c>
      <c r="H100" s="24">
        <f aca="true" t="shared" si="4" ref="H100:H112">G100/E100</f>
        <v>0</v>
      </c>
    </row>
    <row r="101" spans="1:8" s="5" customFormat="1" ht="30">
      <c r="A101" s="1" t="s">
        <v>21</v>
      </c>
      <c r="B101" s="1" t="s">
        <v>16</v>
      </c>
      <c r="C101" s="1" t="s">
        <v>59</v>
      </c>
      <c r="D101" s="2" t="s">
        <v>60</v>
      </c>
      <c r="E101" s="3">
        <v>972</v>
      </c>
      <c r="F101" s="3">
        <v>0</v>
      </c>
      <c r="G101" s="3">
        <v>0</v>
      </c>
      <c r="H101" s="4">
        <f t="shared" si="4"/>
        <v>0</v>
      </c>
    </row>
    <row r="102" spans="1:8" s="5" customFormat="1" ht="15" customHeight="1" hidden="1">
      <c r="A102" s="1" t="s">
        <v>21</v>
      </c>
      <c r="B102" s="1" t="s">
        <v>16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customHeight="1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 t="shared" si="4"/>
        <v>#DIV/0!</v>
      </c>
    </row>
    <row r="113" spans="1:8" s="5" customFormat="1" ht="15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>G113/E113</f>
        <v>#DIV/0!</v>
      </c>
    </row>
    <row r="114" spans="1:8" s="5" customFormat="1" ht="15" hidden="1">
      <c r="A114" s="1" t="s">
        <v>21</v>
      </c>
      <c r="B114" s="1" t="s">
        <v>16</v>
      </c>
      <c r="C114" s="1"/>
      <c r="D114" s="2"/>
      <c r="E114" s="3"/>
      <c r="F114" s="3"/>
      <c r="G114" s="3"/>
      <c r="H114" s="4" t="e">
        <f>G114/E114</f>
        <v>#DIV/0!</v>
      </c>
    </row>
    <row r="115" spans="1:8" s="25" customFormat="1" ht="45">
      <c r="A115" s="20" t="s">
        <v>21</v>
      </c>
      <c r="B115" s="20" t="s">
        <v>17</v>
      </c>
      <c r="C115" s="21"/>
      <c r="D115" s="22" t="s">
        <v>27</v>
      </c>
      <c r="E115" s="23">
        <f>SUM(E116:E129)</f>
        <v>0</v>
      </c>
      <c r="F115" s="23">
        <f>SUM(F116:F129)</f>
        <v>0</v>
      </c>
      <c r="G115" s="23">
        <f>SUM(G116:G129)</f>
        <v>0</v>
      </c>
      <c r="H115" s="24"/>
    </row>
    <row r="116" spans="1:8" s="5" customFormat="1" ht="15" customHeight="1" hidden="1">
      <c r="A116" s="1" t="s">
        <v>21</v>
      </c>
      <c r="B116" s="1" t="s">
        <v>17</v>
      </c>
      <c r="C116" s="1" t="s">
        <v>59</v>
      </c>
      <c r="D116" s="2" t="s">
        <v>60</v>
      </c>
      <c r="E116" s="3"/>
      <c r="F116" s="3"/>
      <c r="G116" s="3"/>
      <c r="H116" s="4" t="e">
        <f aca="true" t="shared" si="5" ref="H116:H127">G116/E116</f>
        <v>#DIV/0!</v>
      </c>
    </row>
    <row r="117" spans="1:8" s="5" customFormat="1" ht="15" customHeight="1" hidden="1">
      <c r="A117" s="1" t="s">
        <v>21</v>
      </c>
      <c r="B117" s="1" t="s">
        <v>17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customHeight="1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 t="shared" si="5"/>
        <v>#DIV/0!</v>
      </c>
    </row>
    <row r="128" spans="1:8" s="5" customFormat="1" ht="15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>G128/E128</f>
        <v>#DIV/0!</v>
      </c>
    </row>
    <row r="129" spans="1:8" s="5" customFormat="1" ht="15" hidden="1">
      <c r="A129" s="1" t="s">
        <v>21</v>
      </c>
      <c r="B129" s="1" t="s">
        <v>17</v>
      </c>
      <c r="C129" s="1"/>
      <c r="D129" s="2"/>
      <c r="E129" s="3"/>
      <c r="F129" s="3"/>
      <c r="G129" s="3"/>
      <c r="H129" s="4" t="e">
        <f aca="true" t="shared" si="6" ref="H129:H146">G129/E129</f>
        <v>#DIV/0!</v>
      </c>
    </row>
    <row r="130" spans="1:8" s="25" customFormat="1" ht="30">
      <c r="A130" s="20" t="s">
        <v>21</v>
      </c>
      <c r="B130" s="20" t="s">
        <v>20</v>
      </c>
      <c r="C130" s="21"/>
      <c r="D130" s="22" t="s">
        <v>102</v>
      </c>
      <c r="E130" s="23">
        <f>SUM(E131:E146)</f>
        <v>7193.400000000001</v>
      </c>
      <c r="F130" s="23">
        <f>SUM(F131:F146)</f>
        <v>1560.3799999999999</v>
      </c>
      <c r="G130" s="23">
        <f>SUM(G131:G146)</f>
        <v>1554.031</v>
      </c>
      <c r="H130" s="24">
        <f>G130/E130</f>
        <v>0.2160356715878444</v>
      </c>
    </row>
    <row r="131" spans="1:8" s="5" customFormat="1" ht="15">
      <c r="A131" s="1" t="s">
        <v>21</v>
      </c>
      <c r="B131" s="1" t="s">
        <v>20</v>
      </c>
      <c r="C131" s="1" t="s">
        <v>53</v>
      </c>
      <c r="D131" s="2" t="s">
        <v>116</v>
      </c>
      <c r="E131" s="3">
        <v>2872.12</v>
      </c>
      <c r="F131" s="3">
        <v>597.561</v>
      </c>
      <c r="G131" s="3">
        <v>597.561</v>
      </c>
      <c r="H131" s="4">
        <f t="shared" si="6"/>
        <v>0.20805572190576999</v>
      </c>
    </row>
    <row r="132" spans="1:8" s="5" customFormat="1" ht="30" hidden="1">
      <c r="A132" s="1" t="s">
        <v>21</v>
      </c>
      <c r="B132" s="1" t="s">
        <v>20</v>
      </c>
      <c r="C132" s="1" t="s">
        <v>55</v>
      </c>
      <c r="D132" s="2" t="s">
        <v>117</v>
      </c>
      <c r="E132" s="3"/>
      <c r="F132" s="3"/>
      <c r="G132" s="3"/>
      <c r="H132" s="4" t="e">
        <f t="shared" si="6"/>
        <v>#DIV/0!</v>
      </c>
    </row>
    <row r="133" spans="1:8" s="5" customFormat="1" ht="45">
      <c r="A133" s="1" t="s">
        <v>21</v>
      </c>
      <c r="B133" s="1" t="s">
        <v>20</v>
      </c>
      <c r="C133" s="1" t="s">
        <v>57</v>
      </c>
      <c r="D133" s="2" t="s">
        <v>118</v>
      </c>
      <c r="E133" s="3">
        <v>867.38</v>
      </c>
      <c r="F133" s="3">
        <v>143.54399999999998</v>
      </c>
      <c r="G133" s="3">
        <v>143.54399999999998</v>
      </c>
      <c r="H133" s="4">
        <f t="shared" si="6"/>
        <v>0.1654914800894648</v>
      </c>
    </row>
    <row r="134" spans="1:8" s="5" customFormat="1" ht="30">
      <c r="A134" s="1" t="s">
        <v>21</v>
      </c>
      <c r="B134" s="1" t="s">
        <v>20</v>
      </c>
      <c r="C134" s="1" t="s">
        <v>73</v>
      </c>
      <c r="D134" s="2" t="s">
        <v>74</v>
      </c>
      <c r="E134" s="3">
        <v>2574.654</v>
      </c>
      <c r="F134" s="3">
        <v>599.879</v>
      </c>
      <c r="G134" s="3">
        <v>593.53</v>
      </c>
      <c r="H134" s="4">
        <f t="shared" si="6"/>
        <v>0.23052806318829636</v>
      </c>
    </row>
    <row r="135" spans="1:8" s="5" customFormat="1" ht="30">
      <c r="A135" s="1" t="s">
        <v>21</v>
      </c>
      <c r="B135" s="1" t="s">
        <v>20</v>
      </c>
      <c r="C135" s="1" t="s">
        <v>75</v>
      </c>
      <c r="D135" s="2" t="s">
        <v>76</v>
      </c>
      <c r="E135" s="3">
        <v>54.018</v>
      </c>
      <c r="F135" s="3">
        <v>54.018</v>
      </c>
      <c r="G135" s="3">
        <v>54.018</v>
      </c>
      <c r="H135" s="4">
        <f t="shared" si="6"/>
        <v>1</v>
      </c>
    </row>
    <row r="136" spans="1:8" s="5" customFormat="1" ht="45">
      <c r="A136" s="1" t="s">
        <v>21</v>
      </c>
      <c r="B136" s="1" t="s">
        <v>20</v>
      </c>
      <c r="C136" s="1" t="s">
        <v>77</v>
      </c>
      <c r="D136" s="2" t="s">
        <v>78</v>
      </c>
      <c r="E136" s="3">
        <v>759.228</v>
      </c>
      <c r="F136" s="3">
        <v>143.378</v>
      </c>
      <c r="G136" s="3">
        <v>143.378</v>
      </c>
      <c r="H136" s="4">
        <f t="shared" si="6"/>
        <v>0.18884709204613107</v>
      </c>
    </row>
    <row r="137" spans="1:8" s="5" customFormat="1" ht="30">
      <c r="A137" s="1" t="s">
        <v>21</v>
      </c>
      <c r="B137" s="1" t="s">
        <v>20</v>
      </c>
      <c r="C137" s="1" t="s">
        <v>59</v>
      </c>
      <c r="D137" s="2" t="s">
        <v>60</v>
      </c>
      <c r="E137" s="3">
        <v>66</v>
      </c>
      <c r="F137" s="3">
        <v>22</v>
      </c>
      <c r="G137" s="3">
        <v>22</v>
      </c>
      <c r="H137" s="4">
        <f t="shared" si="6"/>
        <v>0.3333333333333333</v>
      </c>
    </row>
    <row r="138" spans="1:8" s="5" customFormat="1" ht="15" customHeight="1" hidden="1">
      <c r="A138" s="1" t="s">
        <v>21</v>
      </c>
      <c r="B138" s="1" t="s">
        <v>20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customHeight="1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 hidden="1">
      <c r="A146" s="1" t="s">
        <v>21</v>
      </c>
      <c r="B146" s="1" t="s">
        <v>20</v>
      </c>
      <c r="C146" s="1"/>
      <c r="D146" s="2"/>
      <c r="E146" s="3"/>
      <c r="F146" s="3"/>
      <c r="G146" s="3"/>
      <c r="H146" s="4" t="e">
        <f t="shared" si="6"/>
        <v>#DIV/0!</v>
      </c>
    </row>
    <row r="147" spans="1:8" s="5" customFormat="1" ht="15">
      <c r="A147" s="1"/>
      <c r="B147" s="1"/>
      <c r="C147" s="1"/>
      <c r="D147" s="2"/>
      <c r="E147" s="3"/>
      <c r="F147" s="3"/>
      <c r="G147" s="3"/>
      <c r="H147" s="4"/>
    </row>
    <row r="148" spans="1:8" s="19" customFormat="1" ht="14.25">
      <c r="A148" s="18" t="s">
        <v>22</v>
      </c>
      <c r="B148" s="18"/>
      <c r="C148" s="14"/>
      <c r="D148" s="13" t="s">
        <v>6</v>
      </c>
      <c r="E148" s="15">
        <f>E149+E160+E175+E193</f>
        <v>128675.88900000001</v>
      </c>
      <c r="F148" s="15">
        <f>F149+F160+F175+F193</f>
        <v>26454.464</v>
      </c>
      <c r="G148" s="15">
        <f>G149+G160+G175+G193</f>
        <v>26431.174</v>
      </c>
      <c r="H148" s="16">
        <f>G148/E148</f>
        <v>0.20540890920131896</v>
      </c>
    </row>
    <row r="149" spans="1:8" s="25" customFormat="1" ht="30">
      <c r="A149" s="20" t="s">
        <v>22</v>
      </c>
      <c r="B149" s="20" t="s">
        <v>16</v>
      </c>
      <c r="C149" s="21"/>
      <c r="D149" s="22" t="s">
        <v>156</v>
      </c>
      <c r="E149" s="23">
        <f>SUM(E150:E159)</f>
        <v>56555.42599999999</v>
      </c>
      <c r="F149" s="23">
        <f>SUM(F150:F159)</f>
        <v>11381.639</v>
      </c>
      <c r="G149" s="23">
        <f>SUM(G150:G159)</f>
        <v>11372.749</v>
      </c>
      <c r="H149" s="28">
        <f aca="true" t="shared" si="7" ref="H149:H158">G149/E149</f>
        <v>0.20109032509100014</v>
      </c>
    </row>
    <row r="150" spans="1:8" s="5" customFormat="1" ht="15">
      <c r="A150" s="1" t="s">
        <v>22</v>
      </c>
      <c r="B150" s="1" t="s">
        <v>16</v>
      </c>
      <c r="C150" s="1" t="s">
        <v>53</v>
      </c>
      <c r="D150" s="2" t="s">
        <v>116</v>
      </c>
      <c r="E150" s="3">
        <v>26082.257</v>
      </c>
      <c r="F150" s="3">
        <v>5527.239</v>
      </c>
      <c r="G150" s="3">
        <v>5518.429</v>
      </c>
      <c r="H150" s="4">
        <f t="shared" si="7"/>
        <v>0.21157789373826044</v>
      </c>
    </row>
    <row r="151" spans="1:8" s="5" customFormat="1" ht="30" hidden="1">
      <c r="A151" s="1" t="s">
        <v>22</v>
      </c>
      <c r="B151" s="1" t="s">
        <v>16</v>
      </c>
      <c r="C151" s="1" t="s">
        <v>55</v>
      </c>
      <c r="D151" s="2" t="s">
        <v>117</v>
      </c>
      <c r="E151" s="3"/>
      <c r="F151" s="3"/>
      <c r="G151" s="3"/>
      <c r="H151" s="4" t="e">
        <f t="shared" si="7"/>
        <v>#DIV/0!</v>
      </c>
    </row>
    <row r="152" spans="1:8" s="5" customFormat="1" ht="45">
      <c r="A152" s="1" t="s">
        <v>22</v>
      </c>
      <c r="B152" s="1" t="s">
        <v>16</v>
      </c>
      <c r="C152" s="1" t="s">
        <v>57</v>
      </c>
      <c r="D152" s="2" t="s">
        <v>118</v>
      </c>
      <c r="E152" s="3">
        <v>7876.842999999999</v>
      </c>
      <c r="F152" s="3">
        <v>1340.895</v>
      </c>
      <c r="G152" s="3">
        <v>1340.895</v>
      </c>
      <c r="H152" s="4">
        <f t="shared" si="7"/>
        <v>0.17023254113354808</v>
      </c>
    </row>
    <row r="153" spans="1:8" s="5" customFormat="1" ht="30">
      <c r="A153" s="1" t="s">
        <v>22</v>
      </c>
      <c r="B153" s="1" t="s">
        <v>16</v>
      </c>
      <c r="C153" s="1" t="s">
        <v>59</v>
      </c>
      <c r="D153" s="2" t="s">
        <v>60</v>
      </c>
      <c r="E153" s="3">
        <v>795.426</v>
      </c>
      <c r="F153" s="3">
        <v>95.662</v>
      </c>
      <c r="G153" s="3">
        <v>95.582</v>
      </c>
      <c r="H153" s="4">
        <f t="shared" si="7"/>
        <v>0.1201645407618056</v>
      </c>
    </row>
    <row r="154" spans="1:8" s="5" customFormat="1" ht="30" hidden="1">
      <c r="A154" s="1" t="s">
        <v>22</v>
      </c>
      <c r="B154" s="1" t="s">
        <v>16</v>
      </c>
      <c r="C154" s="1" t="s">
        <v>63</v>
      </c>
      <c r="D154" s="2" t="s">
        <v>64</v>
      </c>
      <c r="E154" s="3"/>
      <c r="F154" s="3"/>
      <c r="G154" s="3"/>
      <c r="H154" s="4" t="e">
        <f t="shared" si="7"/>
        <v>#DIV/0!</v>
      </c>
    </row>
    <row r="155" spans="1:8" s="5" customFormat="1" ht="60">
      <c r="A155" s="1" t="s">
        <v>22</v>
      </c>
      <c r="B155" s="1" t="s">
        <v>16</v>
      </c>
      <c r="C155" s="1" t="s">
        <v>65</v>
      </c>
      <c r="D155" s="2" t="s">
        <v>66</v>
      </c>
      <c r="E155" s="3">
        <v>21598.399999999998</v>
      </c>
      <c r="F155" s="3">
        <v>4417.843</v>
      </c>
      <c r="G155" s="3">
        <v>4417.843</v>
      </c>
      <c r="H155" s="4">
        <f t="shared" si="7"/>
        <v>0.20454491999407365</v>
      </c>
    </row>
    <row r="156" spans="1:8" s="5" customFormat="1" ht="15">
      <c r="A156" s="1" t="s">
        <v>22</v>
      </c>
      <c r="B156" s="1" t="s">
        <v>16</v>
      </c>
      <c r="C156" s="1" t="s">
        <v>67</v>
      </c>
      <c r="D156" s="2" t="s">
        <v>68</v>
      </c>
      <c r="E156" s="3">
        <v>202.5</v>
      </c>
      <c r="F156" s="3">
        <v>0</v>
      </c>
      <c r="G156" s="3">
        <v>0</v>
      </c>
      <c r="H156" s="4">
        <f t="shared" si="7"/>
        <v>0</v>
      </c>
    </row>
    <row r="157" spans="1:8" s="5" customFormat="1" ht="30" hidden="1">
      <c r="A157" s="1" t="s">
        <v>22</v>
      </c>
      <c r="B157" s="1" t="s">
        <v>16</v>
      </c>
      <c r="C157" s="1" t="s">
        <v>120</v>
      </c>
      <c r="D157" s="2" t="s">
        <v>121</v>
      </c>
      <c r="E157" s="3"/>
      <c r="F157" s="3"/>
      <c r="G157" s="3"/>
      <c r="H157" s="4" t="e">
        <f t="shared" si="7"/>
        <v>#DIV/0!</v>
      </c>
    </row>
    <row r="158" spans="1:8" s="5" customFormat="1" ht="15" hidden="1">
      <c r="A158" s="1" t="s">
        <v>22</v>
      </c>
      <c r="B158" s="1" t="s">
        <v>16</v>
      </c>
      <c r="C158" s="1" t="s">
        <v>69</v>
      </c>
      <c r="D158" s="2" t="s">
        <v>70</v>
      </c>
      <c r="E158" s="3"/>
      <c r="F158" s="3"/>
      <c r="G158" s="3"/>
      <c r="H158" s="4" t="e">
        <f t="shared" si="7"/>
        <v>#DIV/0!</v>
      </c>
    </row>
    <row r="159" spans="1:8" s="5" customFormat="1" ht="15" hidden="1">
      <c r="A159" s="1"/>
      <c r="B159" s="1"/>
      <c r="C159" s="1"/>
      <c r="D159" s="2"/>
      <c r="E159" s="3"/>
      <c r="F159" s="3"/>
      <c r="G159" s="3"/>
      <c r="H159" s="4"/>
    </row>
    <row r="160" spans="1:8" s="25" customFormat="1" ht="30">
      <c r="A160" s="20" t="s">
        <v>22</v>
      </c>
      <c r="B160" s="20" t="s">
        <v>17</v>
      </c>
      <c r="C160" s="21"/>
      <c r="D160" s="22" t="s">
        <v>28</v>
      </c>
      <c r="E160" s="23">
        <f>SUM(E161:E174)</f>
        <v>1826.463</v>
      </c>
      <c r="F160" s="23">
        <f>SUM(F161:F174)</f>
        <v>325.953</v>
      </c>
      <c r="G160" s="23">
        <f>SUM(G161:G174)</f>
        <v>321.553</v>
      </c>
      <c r="H160" s="28">
        <f aca="true" t="shared" si="8" ref="H160:H174">G160/E160</f>
        <v>0.17605229342176656</v>
      </c>
    </row>
    <row r="161" spans="1:8" s="5" customFormat="1" ht="15">
      <c r="A161" s="1" t="s">
        <v>22</v>
      </c>
      <c r="B161" s="1" t="s">
        <v>17</v>
      </c>
      <c r="C161" s="1" t="s">
        <v>53</v>
      </c>
      <c r="D161" s="2" t="s">
        <v>54</v>
      </c>
      <c r="E161" s="3">
        <v>800.353</v>
      </c>
      <c r="F161" s="3">
        <v>162.51299999999998</v>
      </c>
      <c r="G161" s="3">
        <v>159.134</v>
      </c>
      <c r="H161" s="4">
        <f t="shared" si="8"/>
        <v>0.1988297663655912</v>
      </c>
    </row>
    <row r="162" spans="1:8" s="5" customFormat="1" ht="30">
      <c r="A162" s="1" t="s">
        <v>22</v>
      </c>
      <c r="B162" s="1" t="s">
        <v>17</v>
      </c>
      <c r="C162" s="1" t="s">
        <v>55</v>
      </c>
      <c r="D162" s="2" t="s">
        <v>56</v>
      </c>
      <c r="E162" s="3">
        <v>7.47</v>
      </c>
      <c r="F162" s="3">
        <v>0</v>
      </c>
      <c r="G162" s="3">
        <v>0</v>
      </c>
      <c r="H162" s="4">
        <f t="shared" si="8"/>
        <v>0</v>
      </c>
    </row>
    <row r="163" spans="1:8" s="5" customFormat="1" ht="45">
      <c r="A163" s="1" t="s">
        <v>22</v>
      </c>
      <c r="B163" s="1" t="s">
        <v>17</v>
      </c>
      <c r="C163" s="1" t="s">
        <v>57</v>
      </c>
      <c r="D163" s="2" t="s">
        <v>58</v>
      </c>
      <c r="E163" s="3">
        <v>241.707</v>
      </c>
      <c r="F163" s="3">
        <v>38.623</v>
      </c>
      <c r="G163" s="3">
        <v>37.602</v>
      </c>
      <c r="H163" s="4">
        <f t="shared" si="8"/>
        <v>0.15556851890925788</v>
      </c>
    </row>
    <row r="164" spans="1:8" s="5" customFormat="1" ht="30">
      <c r="A164" s="1" t="s">
        <v>22</v>
      </c>
      <c r="B164" s="1" t="s">
        <v>17</v>
      </c>
      <c r="C164" s="1" t="s">
        <v>59</v>
      </c>
      <c r="D164" s="2" t="s">
        <v>60</v>
      </c>
      <c r="E164" s="3">
        <v>776.933</v>
      </c>
      <c r="F164" s="3">
        <v>124.817</v>
      </c>
      <c r="G164" s="3">
        <v>124.817</v>
      </c>
      <c r="H164" s="4">
        <f t="shared" si="8"/>
        <v>0.16065349264350978</v>
      </c>
    </row>
    <row r="165" spans="1:8" s="5" customFormat="1" ht="15" hidden="1">
      <c r="A165" s="1" t="s">
        <v>22</v>
      </c>
      <c r="B165" s="1" t="s">
        <v>17</v>
      </c>
      <c r="C165" s="1" t="s">
        <v>69</v>
      </c>
      <c r="D165" s="2" t="s">
        <v>70</v>
      </c>
      <c r="E165" s="3"/>
      <c r="F165" s="3"/>
      <c r="G165" s="3"/>
      <c r="H165" s="4" t="e">
        <f t="shared" si="8"/>
        <v>#DIV/0!</v>
      </c>
    </row>
    <row r="166" spans="1:8" s="5" customFormat="1" ht="15" hidden="1">
      <c r="A166" s="1" t="s">
        <v>22</v>
      </c>
      <c r="B166" s="1" t="s">
        <v>17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customHeight="1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customHeight="1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5" customFormat="1" ht="15" hidden="1">
      <c r="A174" s="1" t="s">
        <v>22</v>
      </c>
      <c r="B174" s="1" t="s">
        <v>17</v>
      </c>
      <c r="C174" s="1"/>
      <c r="D174" s="2"/>
      <c r="E174" s="3"/>
      <c r="F174" s="3"/>
      <c r="G174" s="3"/>
      <c r="H174" s="4" t="e">
        <f t="shared" si="8"/>
        <v>#DIV/0!</v>
      </c>
    </row>
    <row r="175" spans="1:8" s="25" customFormat="1" ht="15">
      <c r="A175" s="20" t="s">
        <v>22</v>
      </c>
      <c r="B175" s="20" t="s">
        <v>20</v>
      </c>
      <c r="C175" s="21"/>
      <c r="D175" s="22" t="s">
        <v>122</v>
      </c>
      <c r="E175" s="23">
        <f>SUM(E176:E192)</f>
        <v>60758.700000000004</v>
      </c>
      <c r="F175" s="23">
        <f>SUM(F176:F192)</f>
        <v>12788.22</v>
      </c>
      <c r="G175" s="23">
        <f>SUM(G176:G192)</f>
        <v>12788.22</v>
      </c>
      <c r="H175" s="28">
        <f aca="true" t="shared" si="9" ref="H175:H208">G175/E175</f>
        <v>0.2104755368366999</v>
      </c>
    </row>
    <row r="176" spans="1:8" s="5" customFormat="1" ht="45" hidden="1">
      <c r="A176" s="1" t="s">
        <v>22</v>
      </c>
      <c r="B176" s="1" t="s">
        <v>20</v>
      </c>
      <c r="C176" s="1" t="s">
        <v>104</v>
      </c>
      <c r="D176" s="2" t="s">
        <v>119</v>
      </c>
      <c r="E176" s="3"/>
      <c r="F176" s="3"/>
      <c r="G176" s="3"/>
      <c r="H176" s="4" t="e">
        <f t="shared" si="9"/>
        <v>#DIV/0!</v>
      </c>
    </row>
    <row r="177" spans="1:8" s="5" customFormat="1" ht="30" hidden="1">
      <c r="A177" s="1" t="s">
        <v>22</v>
      </c>
      <c r="B177" s="1" t="s">
        <v>20</v>
      </c>
      <c r="C177" s="1" t="s">
        <v>75</v>
      </c>
      <c r="D177" s="2" t="s">
        <v>76</v>
      </c>
      <c r="E177" s="3"/>
      <c r="F177" s="3"/>
      <c r="G177" s="3"/>
      <c r="H177" s="4" t="e">
        <f t="shared" si="9"/>
        <v>#DIV/0!</v>
      </c>
    </row>
    <row r="178" spans="1:8" s="5" customFormat="1" ht="30">
      <c r="A178" s="1" t="s">
        <v>22</v>
      </c>
      <c r="B178" s="1" t="s">
        <v>20</v>
      </c>
      <c r="C178" s="1" t="s">
        <v>59</v>
      </c>
      <c r="D178" s="2" t="s">
        <v>60</v>
      </c>
      <c r="E178" s="3">
        <v>159.8</v>
      </c>
      <c r="F178" s="3">
        <v>5</v>
      </c>
      <c r="G178" s="3">
        <v>5</v>
      </c>
      <c r="H178" s="4">
        <f t="shared" si="9"/>
        <v>0.03128911138923654</v>
      </c>
    </row>
    <row r="179" spans="1:8" s="5" customFormat="1" ht="30">
      <c r="A179" s="1" t="s">
        <v>22</v>
      </c>
      <c r="B179" s="1" t="s">
        <v>20</v>
      </c>
      <c r="C179" s="1" t="s">
        <v>63</v>
      </c>
      <c r="D179" s="2" t="s">
        <v>64</v>
      </c>
      <c r="E179" s="3">
        <v>38</v>
      </c>
      <c r="F179" s="3">
        <v>0</v>
      </c>
      <c r="G179" s="3">
        <v>0</v>
      </c>
      <c r="H179" s="4">
        <f t="shared" si="9"/>
        <v>0</v>
      </c>
    </row>
    <row r="180" spans="1:8" s="5" customFormat="1" ht="15" hidden="1">
      <c r="A180" s="1" t="s">
        <v>22</v>
      </c>
      <c r="B180" s="1" t="s">
        <v>20</v>
      </c>
      <c r="C180" s="1" t="s">
        <v>106</v>
      </c>
      <c r="D180" s="2" t="s">
        <v>107</v>
      </c>
      <c r="E180" s="3"/>
      <c r="F180" s="3"/>
      <c r="G180" s="3"/>
      <c r="H180" s="4" t="e">
        <f t="shared" si="9"/>
        <v>#DIV/0!</v>
      </c>
    </row>
    <row r="181" spans="1:8" s="5" customFormat="1" ht="15">
      <c r="A181" s="1" t="s">
        <v>22</v>
      </c>
      <c r="B181" s="1" t="s">
        <v>20</v>
      </c>
      <c r="C181" s="1" t="s">
        <v>110</v>
      </c>
      <c r="D181" s="2" t="s">
        <v>111</v>
      </c>
      <c r="E181" s="3">
        <v>20</v>
      </c>
      <c r="F181" s="3">
        <v>0</v>
      </c>
      <c r="G181" s="3">
        <v>0</v>
      </c>
      <c r="H181" s="4">
        <f t="shared" si="9"/>
        <v>0</v>
      </c>
    </row>
    <row r="182" spans="1:8" s="5" customFormat="1" ht="15" hidden="1">
      <c r="A182" s="1" t="s">
        <v>22</v>
      </c>
      <c r="B182" s="1" t="s">
        <v>20</v>
      </c>
      <c r="C182" s="1" t="s">
        <v>85</v>
      </c>
      <c r="D182" s="2" t="s">
        <v>86</v>
      </c>
      <c r="E182" s="3"/>
      <c r="F182" s="3"/>
      <c r="G182" s="3"/>
      <c r="H182" s="4" t="e">
        <f t="shared" si="9"/>
        <v>#DIV/0!</v>
      </c>
    </row>
    <row r="183" spans="1:8" s="5" customFormat="1" ht="60">
      <c r="A183" s="1" t="s">
        <v>22</v>
      </c>
      <c r="B183" s="1" t="s">
        <v>20</v>
      </c>
      <c r="C183" s="1" t="s">
        <v>65</v>
      </c>
      <c r="D183" s="2" t="s">
        <v>66</v>
      </c>
      <c r="E183" s="3">
        <v>59540.9</v>
      </c>
      <c r="F183" s="3">
        <v>12783.22</v>
      </c>
      <c r="G183" s="3">
        <v>12783.22</v>
      </c>
      <c r="H183" s="4">
        <f t="shared" si="9"/>
        <v>0.21469645235459994</v>
      </c>
    </row>
    <row r="184" spans="1:8" s="5" customFormat="1" ht="15">
      <c r="A184" s="1" t="s">
        <v>22</v>
      </c>
      <c r="B184" s="1" t="s">
        <v>20</v>
      </c>
      <c r="C184" s="1" t="s">
        <v>67</v>
      </c>
      <c r="D184" s="2" t="s">
        <v>68</v>
      </c>
      <c r="E184" s="3">
        <v>1000</v>
      </c>
      <c r="F184" s="3">
        <v>0</v>
      </c>
      <c r="G184" s="3">
        <v>0</v>
      </c>
      <c r="H184" s="4">
        <f t="shared" si="9"/>
        <v>0</v>
      </c>
    </row>
    <row r="185" spans="1:8" s="5" customFormat="1" ht="15" customHeight="1" hidden="1">
      <c r="A185" s="1" t="s">
        <v>22</v>
      </c>
      <c r="B185" s="1" t="s">
        <v>20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customHeight="1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5" customFormat="1" ht="15" hidden="1">
      <c r="A192" s="1" t="s">
        <v>22</v>
      </c>
      <c r="B192" s="1" t="s">
        <v>20</v>
      </c>
      <c r="C192" s="1"/>
      <c r="D192" s="2"/>
      <c r="E192" s="3"/>
      <c r="F192" s="3"/>
      <c r="G192" s="3"/>
      <c r="H192" s="4" t="e">
        <f t="shared" si="9"/>
        <v>#DIV/0!</v>
      </c>
    </row>
    <row r="193" spans="1:8" s="25" customFormat="1" ht="30">
      <c r="A193" s="20" t="s">
        <v>22</v>
      </c>
      <c r="B193" s="20" t="s">
        <v>21</v>
      </c>
      <c r="C193" s="21"/>
      <c r="D193" s="22" t="s">
        <v>102</v>
      </c>
      <c r="E193" s="23">
        <f>SUM(E194:E208)</f>
        <v>9535.3</v>
      </c>
      <c r="F193" s="23">
        <f>SUM(F194:F208)</f>
        <v>1958.652</v>
      </c>
      <c r="G193" s="23">
        <f>SUM(G194:G208)</f>
        <v>1948.652</v>
      </c>
      <c r="H193" s="28">
        <f>G193/E193</f>
        <v>0.2043618973708221</v>
      </c>
    </row>
    <row r="194" spans="1:8" s="5" customFormat="1" ht="30">
      <c r="A194" s="1" t="s">
        <v>22</v>
      </c>
      <c r="B194" s="1" t="s">
        <v>21</v>
      </c>
      <c r="C194" s="1" t="s">
        <v>55</v>
      </c>
      <c r="D194" s="2" t="s">
        <v>56</v>
      </c>
      <c r="E194" s="3">
        <v>12</v>
      </c>
      <c r="F194" s="3">
        <v>0</v>
      </c>
      <c r="G194" s="3">
        <v>0</v>
      </c>
      <c r="H194" s="4">
        <f t="shared" si="9"/>
        <v>0</v>
      </c>
    </row>
    <row r="195" spans="1:8" s="5" customFormat="1" ht="45" hidden="1">
      <c r="A195" s="1" t="s">
        <v>22</v>
      </c>
      <c r="B195" s="1" t="s">
        <v>21</v>
      </c>
      <c r="C195" s="1" t="s">
        <v>104</v>
      </c>
      <c r="D195" s="2" t="s">
        <v>105</v>
      </c>
      <c r="E195" s="3"/>
      <c r="F195" s="3"/>
      <c r="G195" s="3"/>
      <c r="H195" s="4" t="e">
        <f t="shared" si="9"/>
        <v>#DIV/0!</v>
      </c>
    </row>
    <row r="196" spans="1:8" s="5" customFormat="1" ht="30">
      <c r="A196" s="1" t="s">
        <v>22</v>
      </c>
      <c r="B196" s="1" t="s">
        <v>21</v>
      </c>
      <c r="C196" s="1" t="s">
        <v>73</v>
      </c>
      <c r="D196" s="2" t="s">
        <v>74</v>
      </c>
      <c r="E196" s="3">
        <v>1846.467</v>
      </c>
      <c r="F196" s="3">
        <v>327.379</v>
      </c>
      <c r="G196" s="3">
        <v>327.379</v>
      </c>
      <c r="H196" s="4">
        <f t="shared" si="9"/>
        <v>0.17730021711733815</v>
      </c>
    </row>
    <row r="197" spans="1:8" s="5" customFormat="1" ht="30">
      <c r="A197" s="1" t="s">
        <v>22</v>
      </c>
      <c r="B197" s="1" t="s">
        <v>21</v>
      </c>
      <c r="C197" s="1" t="s">
        <v>75</v>
      </c>
      <c r="D197" s="2" t="s">
        <v>76</v>
      </c>
      <c r="E197" s="3">
        <v>18</v>
      </c>
      <c r="F197" s="3">
        <v>8.4</v>
      </c>
      <c r="G197" s="3">
        <v>8.4</v>
      </c>
      <c r="H197" s="4">
        <f t="shared" si="9"/>
        <v>0.4666666666666667</v>
      </c>
    </row>
    <row r="198" spans="1:8" s="5" customFormat="1" ht="45">
      <c r="A198" s="1" t="s">
        <v>22</v>
      </c>
      <c r="B198" s="1" t="s">
        <v>21</v>
      </c>
      <c r="C198" s="1" t="s">
        <v>77</v>
      </c>
      <c r="D198" s="2" t="s">
        <v>78</v>
      </c>
      <c r="E198" s="3">
        <v>557.633</v>
      </c>
      <c r="F198" s="3">
        <v>79.071</v>
      </c>
      <c r="G198" s="3">
        <v>79.071</v>
      </c>
      <c r="H198" s="4">
        <f t="shared" si="9"/>
        <v>0.14179756219592454</v>
      </c>
    </row>
    <row r="199" spans="1:8" s="5" customFormat="1" ht="30">
      <c r="A199" s="1" t="s">
        <v>22</v>
      </c>
      <c r="B199" s="1" t="s">
        <v>21</v>
      </c>
      <c r="C199" s="1" t="s">
        <v>59</v>
      </c>
      <c r="D199" s="2" t="s">
        <v>60</v>
      </c>
      <c r="E199" s="3">
        <v>60</v>
      </c>
      <c r="F199" s="3">
        <v>10</v>
      </c>
      <c r="G199" s="3">
        <v>0</v>
      </c>
      <c r="H199" s="4">
        <f t="shared" si="9"/>
        <v>0</v>
      </c>
    </row>
    <row r="200" spans="1:8" s="5" customFormat="1" ht="60">
      <c r="A200" s="1" t="s">
        <v>22</v>
      </c>
      <c r="B200" s="1" t="s">
        <v>21</v>
      </c>
      <c r="C200" s="1" t="s">
        <v>65</v>
      </c>
      <c r="D200" s="2" t="s">
        <v>66</v>
      </c>
      <c r="E200" s="3">
        <v>7041.2</v>
      </c>
      <c r="F200" s="3">
        <v>1533.802</v>
      </c>
      <c r="G200" s="3">
        <v>1533.802</v>
      </c>
      <c r="H200" s="4">
        <f t="shared" si="9"/>
        <v>0.21783247173777195</v>
      </c>
    </row>
    <row r="201" spans="1:8" s="5" customFormat="1" ht="15" hidden="1">
      <c r="A201" s="1" t="s">
        <v>22</v>
      </c>
      <c r="B201" s="1" t="s">
        <v>21</v>
      </c>
      <c r="C201" s="1" t="s">
        <v>67</v>
      </c>
      <c r="D201" s="2" t="s">
        <v>68</v>
      </c>
      <c r="E201" s="3"/>
      <c r="F201" s="3"/>
      <c r="G201" s="3"/>
      <c r="H201" s="4" t="e">
        <f t="shared" si="9"/>
        <v>#DIV/0!</v>
      </c>
    </row>
    <row r="202" spans="1:8" s="5" customFormat="1" ht="15" customHeight="1" hidden="1">
      <c r="A202" s="1" t="s">
        <v>22</v>
      </c>
      <c r="B202" s="1" t="s">
        <v>21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 customHeight="1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customHeight="1" hidden="1">
      <c r="A206" s="1" t="s">
        <v>22</v>
      </c>
      <c r="B206" s="1" t="s">
        <v>21</v>
      </c>
      <c r="C206" s="1"/>
      <c r="D206" s="2"/>
      <c r="E206" s="3"/>
      <c r="F206" s="3"/>
      <c r="G206" s="3"/>
      <c r="H206" s="4" t="e">
        <f t="shared" si="9"/>
        <v>#DIV/0!</v>
      </c>
    </row>
    <row r="207" spans="1:8" s="5" customFormat="1" ht="15" hidden="1">
      <c r="A207" s="1" t="s">
        <v>22</v>
      </c>
      <c r="B207" s="1" t="s">
        <v>21</v>
      </c>
      <c r="C207" s="1" t="s">
        <v>71</v>
      </c>
      <c r="D207" s="2" t="s">
        <v>72</v>
      </c>
      <c r="E207" s="3"/>
      <c r="F207" s="3"/>
      <c r="G207" s="3"/>
      <c r="H207" s="4" t="e">
        <f t="shared" si="9"/>
        <v>#DIV/0!</v>
      </c>
    </row>
    <row r="208" spans="1:8" s="5" customFormat="1" ht="15" hidden="1">
      <c r="A208" s="1" t="s">
        <v>22</v>
      </c>
      <c r="B208" s="1" t="s">
        <v>21</v>
      </c>
      <c r="C208" s="1"/>
      <c r="D208" s="2"/>
      <c r="E208" s="3"/>
      <c r="F208" s="3"/>
      <c r="G208" s="3"/>
      <c r="H208" s="4" t="e">
        <f t="shared" si="9"/>
        <v>#DIV/0!</v>
      </c>
    </row>
    <row r="209" spans="1:8" s="5" customFormat="1" ht="15">
      <c r="A209" s="1"/>
      <c r="B209" s="1"/>
      <c r="C209" s="1"/>
      <c r="D209" s="2"/>
      <c r="E209" s="3"/>
      <c r="F209" s="3"/>
      <c r="G209" s="3"/>
      <c r="H209" s="4"/>
    </row>
    <row r="210" spans="1:8" s="19" customFormat="1" ht="14.25">
      <c r="A210" s="18" t="s">
        <v>29</v>
      </c>
      <c r="B210" s="18"/>
      <c r="C210" s="14"/>
      <c r="D210" s="13" t="s">
        <v>144</v>
      </c>
      <c r="E210" s="15">
        <f>E211+E227+E242</f>
        <v>13139.9</v>
      </c>
      <c r="F210" s="15">
        <f>F211+F227+F242</f>
        <v>1747.462</v>
      </c>
      <c r="G210" s="15">
        <f>G211+G227+G242</f>
        <v>1742.536</v>
      </c>
      <c r="H210" s="16">
        <f>G210/E210</f>
        <v>0.13261409904184965</v>
      </c>
    </row>
    <row r="211" spans="1:8" s="25" customFormat="1" ht="30">
      <c r="A211" s="20" t="s">
        <v>29</v>
      </c>
      <c r="B211" s="20" t="s">
        <v>16</v>
      </c>
      <c r="C211" s="21"/>
      <c r="D211" s="22" t="s">
        <v>30</v>
      </c>
      <c r="E211" s="23">
        <f>SUM(E212:E226)</f>
        <v>8981.5</v>
      </c>
      <c r="F211" s="23">
        <f>SUM(F212:F226)</f>
        <v>901.06</v>
      </c>
      <c r="G211" s="23">
        <f>SUM(G212:G226)</f>
        <v>896.58</v>
      </c>
      <c r="H211" s="24">
        <f aca="true" t="shared" si="10" ref="H211:H226">G211/E211</f>
        <v>0.0998251962367088</v>
      </c>
    </row>
    <row r="212" spans="1:8" s="5" customFormat="1" ht="30">
      <c r="A212" s="1" t="s">
        <v>29</v>
      </c>
      <c r="B212" s="1" t="s">
        <v>16</v>
      </c>
      <c r="C212" s="1" t="s">
        <v>55</v>
      </c>
      <c r="D212" s="2" t="s">
        <v>56</v>
      </c>
      <c r="E212" s="3">
        <v>3.6</v>
      </c>
      <c r="F212" s="3">
        <v>0</v>
      </c>
      <c r="G212" s="3">
        <v>0</v>
      </c>
      <c r="H212" s="4">
        <f t="shared" si="10"/>
        <v>0</v>
      </c>
    </row>
    <row r="213" spans="1:8" s="5" customFormat="1" ht="45">
      <c r="A213" s="1" t="s">
        <v>29</v>
      </c>
      <c r="B213" s="1" t="s">
        <v>16</v>
      </c>
      <c r="C213" s="1" t="s">
        <v>104</v>
      </c>
      <c r="D213" s="2" t="s">
        <v>105</v>
      </c>
      <c r="E213" s="3">
        <v>200</v>
      </c>
      <c r="F213" s="3">
        <v>63.33</v>
      </c>
      <c r="G213" s="3">
        <v>58.85</v>
      </c>
      <c r="H213" s="4">
        <f t="shared" si="10"/>
        <v>0.29425</v>
      </c>
    </row>
    <row r="214" spans="1:8" s="5" customFormat="1" ht="30">
      <c r="A214" s="1" t="s">
        <v>29</v>
      </c>
      <c r="B214" s="1" t="s">
        <v>16</v>
      </c>
      <c r="C214" s="1" t="s">
        <v>59</v>
      </c>
      <c r="D214" s="2" t="s">
        <v>60</v>
      </c>
      <c r="E214" s="3">
        <v>216.4</v>
      </c>
      <c r="F214" s="3">
        <v>62.701</v>
      </c>
      <c r="G214" s="3">
        <v>62.701</v>
      </c>
      <c r="H214" s="4">
        <f t="shared" si="10"/>
        <v>0.28974584103512013</v>
      </c>
    </row>
    <row r="215" spans="1:8" s="5" customFormat="1" ht="15">
      <c r="A215" s="1" t="s">
        <v>29</v>
      </c>
      <c r="B215" s="1" t="s">
        <v>16</v>
      </c>
      <c r="C215" s="1" t="s">
        <v>106</v>
      </c>
      <c r="D215" s="2" t="s">
        <v>107</v>
      </c>
      <c r="E215" s="3">
        <v>28</v>
      </c>
      <c r="F215" s="3">
        <v>0</v>
      </c>
      <c r="G215" s="3">
        <v>0</v>
      </c>
      <c r="H215" s="4">
        <f t="shared" si="10"/>
        <v>0</v>
      </c>
    </row>
    <row r="216" spans="1:8" s="5" customFormat="1" ht="60">
      <c r="A216" s="1" t="s">
        <v>29</v>
      </c>
      <c r="B216" s="1" t="s">
        <v>16</v>
      </c>
      <c r="C216" s="1" t="s">
        <v>65</v>
      </c>
      <c r="D216" s="2" t="s">
        <v>66</v>
      </c>
      <c r="E216" s="3">
        <v>4331.4</v>
      </c>
      <c r="F216" s="3">
        <v>775.029</v>
      </c>
      <c r="G216" s="3">
        <v>775.029</v>
      </c>
      <c r="H216" s="4">
        <f t="shared" si="10"/>
        <v>0.1789326776561851</v>
      </c>
    </row>
    <row r="217" spans="1:8" s="5" customFormat="1" ht="15" customHeight="1">
      <c r="A217" s="1" t="s">
        <v>29</v>
      </c>
      <c r="B217" s="1" t="s">
        <v>16</v>
      </c>
      <c r="C217" s="1" t="s">
        <v>67</v>
      </c>
      <c r="D217" s="2" t="s">
        <v>68</v>
      </c>
      <c r="E217" s="3">
        <v>4202.1</v>
      </c>
      <c r="F217" s="3">
        <v>0</v>
      </c>
      <c r="G217" s="3">
        <v>0</v>
      </c>
      <c r="H217" s="4">
        <f t="shared" si="10"/>
        <v>0</v>
      </c>
    </row>
    <row r="218" spans="1:8" s="5" customFormat="1" ht="15" customHeight="1" hidden="1">
      <c r="A218" s="1" t="s">
        <v>29</v>
      </c>
      <c r="B218" s="1" t="s">
        <v>16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customHeight="1" hidden="1">
      <c r="A219" s="1" t="s">
        <v>29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29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customHeight="1" hidden="1">
      <c r="A221" s="1" t="s">
        <v>29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hidden="1">
      <c r="A222" s="1" t="s">
        <v>29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29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customHeight="1" hidden="1">
      <c r="A224" s="1" t="s">
        <v>29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hidden="1">
      <c r="A225" s="1" t="s">
        <v>29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5" customFormat="1" ht="15" hidden="1">
      <c r="A226" s="1" t="s">
        <v>29</v>
      </c>
      <c r="B226" s="1" t="s">
        <v>16</v>
      </c>
      <c r="C226" s="1"/>
      <c r="D226" s="2"/>
      <c r="E226" s="3"/>
      <c r="F226" s="3"/>
      <c r="G226" s="3"/>
      <c r="H226" s="4" t="e">
        <f t="shared" si="10"/>
        <v>#DIV/0!</v>
      </c>
    </row>
    <row r="227" spans="1:8" s="25" customFormat="1" ht="30">
      <c r="A227" s="20" t="s">
        <v>29</v>
      </c>
      <c r="B227" s="20" t="s">
        <v>17</v>
      </c>
      <c r="C227" s="21"/>
      <c r="D227" s="22" t="s">
        <v>145</v>
      </c>
      <c r="E227" s="23">
        <f>SUM(E228:E241)</f>
        <v>2533.5</v>
      </c>
      <c r="F227" s="23">
        <f>SUM(F228:F241)</f>
        <v>529.2</v>
      </c>
      <c r="G227" s="23">
        <f>SUM(G228:G241)</f>
        <v>529.2</v>
      </c>
      <c r="H227" s="24">
        <f aca="true" t="shared" si="11" ref="H227:H256">G227/E227</f>
        <v>0.20888099467140323</v>
      </c>
    </row>
    <row r="228" spans="1:8" s="5" customFormat="1" ht="30" hidden="1">
      <c r="A228" s="1" t="s">
        <v>29</v>
      </c>
      <c r="B228" s="1" t="s">
        <v>17</v>
      </c>
      <c r="C228" s="1" t="s">
        <v>55</v>
      </c>
      <c r="D228" s="2" t="s">
        <v>56</v>
      </c>
      <c r="E228" s="3"/>
      <c r="F228" s="3"/>
      <c r="G228" s="3"/>
      <c r="H228" s="4" t="e">
        <f t="shared" si="11"/>
        <v>#DIV/0!</v>
      </c>
    </row>
    <row r="229" spans="1:8" s="5" customFormat="1" ht="30" hidden="1">
      <c r="A229" s="1" t="s">
        <v>29</v>
      </c>
      <c r="B229" s="1" t="s">
        <v>17</v>
      </c>
      <c r="C229" s="1" t="s">
        <v>59</v>
      </c>
      <c r="D229" s="2" t="s">
        <v>60</v>
      </c>
      <c r="E229" s="3"/>
      <c r="F229" s="3"/>
      <c r="G229" s="3"/>
      <c r="H229" s="4" t="e">
        <f t="shared" si="11"/>
        <v>#DIV/0!</v>
      </c>
    </row>
    <row r="230" spans="1:8" s="5" customFormat="1" ht="60">
      <c r="A230" s="1" t="s">
        <v>29</v>
      </c>
      <c r="B230" s="1" t="s">
        <v>17</v>
      </c>
      <c r="C230" s="1" t="s">
        <v>83</v>
      </c>
      <c r="D230" s="2" t="s">
        <v>84</v>
      </c>
      <c r="E230" s="3">
        <v>2533.5</v>
      </c>
      <c r="F230" s="3">
        <v>529.2</v>
      </c>
      <c r="G230" s="3">
        <v>529.2</v>
      </c>
      <c r="H230" s="4">
        <f t="shared" si="11"/>
        <v>0.20888099467140323</v>
      </c>
    </row>
    <row r="231" spans="1:8" s="5" customFormat="1" ht="15" hidden="1">
      <c r="A231" s="1" t="s">
        <v>29</v>
      </c>
      <c r="B231" s="1" t="s">
        <v>17</v>
      </c>
      <c r="C231" s="1" t="s">
        <v>147</v>
      </c>
      <c r="D231" s="2" t="s">
        <v>148</v>
      </c>
      <c r="E231" s="3"/>
      <c r="F231" s="3"/>
      <c r="G231" s="3"/>
      <c r="H231" s="4" t="e">
        <f t="shared" si="11"/>
        <v>#DIV/0!</v>
      </c>
    </row>
    <row r="232" spans="1:8" s="5" customFormat="1" ht="15" hidden="1">
      <c r="A232" s="1" t="s">
        <v>29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29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29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29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customHeight="1" hidden="1">
      <c r="A236" s="1" t="s">
        <v>29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hidden="1">
      <c r="A237" s="1" t="s">
        <v>29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29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customHeight="1" hidden="1">
      <c r="A239" s="1" t="s">
        <v>29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hidden="1">
      <c r="A240" s="1" t="s">
        <v>29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5" customFormat="1" ht="15" hidden="1">
      <c r="A241" s="1" t="s">
        <v>29</v>
      </c>
      <c r="B241" s="1" t="s">
        <v>17</v>
      </c>
      <c r="C241" s="1"/>
      <c r="D241" s="2"/>
      <c r="E241" s="3"/>
      <c r="F241" s="3"/>
      <c r="G241" s="3"/>
      <c r="H241" s="4" t="e">
        <f t="shared" si="11"/>
        <v>#DIV/0!</v>
      </c>
    </row>
    <row r="242" spans="1:8" s="25" customFormat="1" ht="30">
      <c r="A242" s="20" t="s">
        <v>29</v>
      </c>
      <c r="B242" s="20" t="s">
        <v>20</v>
      </c>
      <c r="C242" s="21"/>
      <c r="D242" s="22" t="s">
        <v>157</v>
      </c>
      <c r="E242" s="23">
        <f>SUM(E243:E256)</f>
        <v>1624.8999999999999</v>
      </c>
      <c r="F242" s="23">
        <f>SUM(F243:F256)</f>
        <v>317.202</v>
      </c>
      <c r="G242" s="23">
        <f>SUM(G243:G256)</f>
        <v>316.756</v>
      </c>
      <c r="H242" s="24">
        <f>G242/E242</f>
        <v>0.19493876546249</v>
      </c>
    </row>
    <row r="243" spans="1:8" s="5" customFormat="1" ht="30">
      <c r="A243" s="1" t="s">
        <v>29</v>
      </c>
      <c r="B243" s="1" t="s">
        <v>20</v>
      </c>
      <c r="C243" s="1" t="s">
        <v>73</v>
      </c>
      <c r="D243" s="2" t="s">
        <v>74</v>
      </c>
      <c r="E243" s="3">
        <v>1195.2</v>
      </c>
      <c r="F243" s="3">
        <v>250.785</v>
      </c>
      <c r="G243" s="3">
        <v>250.339</v>
      </c>
      <c r="H243" s="4">
        <f t="shared" si="11"/>
        <v>0.20945364792503346</v>
      </c>
    </row>
    <row r="244" spans="1:8" s="5" customFormat="1" ht="30">
      <c r="A244" s="1" t="s">
        <v>29</v>
      </c>
      <c r="B244" s="1" t="s">
        <v>20</v>
      </c>
      <c r="C244" s="1" t="s">
        <v>75</v>
      </c>
      <c r="D244" s="2" t="s">
        <v>76</v>
      </c>
      <c r="E244" s="3">
        <v>2</v>
      </c>
      <c r="F244" s="3">
        <v>0</v>
      </c>
      <c r="G244" s="3">
        <v>0</v>
      </c>
      <c r="H244" s="4">
        <f t="shared" si="11"/>
        <v>0</v>
      </c>
    </row>
    <row r="245" spans="1:8" s="5" customFormat="1" ht="45">
      <c r="A245" s="1" t="s">
        <v>29</v>
      </c>
      <c r="B245" s="1" t="s">
        <v>20</v>
      </c>
      <c r="C245" s="1" t="s">
        <v>77</v>
      </c>
      <c r="D245" s="2" t="s">
        <v>78</v>
      </c>
      <c r="E245" s="3">
        <v>360.956</v>
      </c>
      <c r="F245" s="3">
        <v>49.245999999999995</v>
      </c>
      <c r="G245" s="3">
        <v>49.245999999999995</v>
      </c>
      <c r="H245" s="4">
        <f t="shared" si="11"/>
        <v>0.1364321413136227</v>
      </c>
    </row>
    <row r="246" spans="1:8" s="5" customFormat="1" ht="30">
      <c r="A246" s="1" t="s">
        <v>29</v>
      </c>
      <c r="B246" s="1" t="s">
        <v>20</v>
      </c>
      <c r="C246" s="1" t="s">
        <v>59</v>
      </c>
      <c r="D246" s="2" t="s">
        <v>60</v>
      </c>
      <c r="E246" s="3">
        <v>66.744</v>
      </c>
      <c r="F246" s="3">
        <v>17.171</v>
      </c>
      <c r="G246" s="3">
        <v>17.171</v>
      </c>
      <c r="H246" s="4">
        <f t="shared" si="11"/>
        <v>0.2572665707778976</v>
      </c>
    </row>
    <row r="247" spans="1:8" s="5" customFormat="1" ht="15" hidden="1">
      <c r="A247" s="1" t="s">
        <v>29</v>
      </c>
      <c r="B247" s="1" t="s">
        <v>20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29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29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29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29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29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29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customHeight="1" hidden="1">
      <c r="A254" s="1" t="s">
        <v>29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hidden="1">
      <c r="A255" s="1" t="s">
        <v>29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 hidden="1">
      <c r="A256" s="1" t="s">
        <v>29</v>
      </c>
      <c r="B256" s="1" t="s">
        <v>20</v>
      </c>
      <c r="C256" s="1"/>
      <c r="D256" s="2"/>
      <c r="E256" s="3"/>
      <c r="F256" s="3"/>
      <c r="G256" s="3"/>
      <c r="H256" s="4" t="e">
        <f t="shared" si="11"/>
        <v>#DIV/0!</v>
      </c>
    </row>
    <row r="257" spans="1:8" s="5" customFormat="1" ht="15">
      <c r="A257" s="1"/>
      <c r="B257" s="1"/>
      <c r="C257" s="1"/>
      <c r="D257" s="2"/>
      <c r="E257" s="3"/>
      <c r="F257" s="3"/>
      <c r="G257" s="3"/>
      <c r="H257" s="4"/>
    </row>
    <row r="258" spans="1:8" s="19" customFormat="1" ht="14.25">
      <c r="A258" s="18" t="s">
        <v>31</v>
      </c>
      <c r="B258" s="18"/>
      <c r="C258" s="14"/>
      <c r="D258" s="13" t="s">
        <v>7</v>
      </c>
      <c r="E258" s="15">
        <f>E259+E275+E290</f>
        <v>4184.1</v>
      </c>
      <c r="F258" s="15">
        <f>F259+F275+F290</f>
        <v>787.804</v>
      </c>
      <c r="G258" s="15">
        <f>G259+G275+G290</f>
        <v>787.804</v>
      </c>
      <c r="H258" s="16">
        <f>G258/E258</f>
        <v>0.18828517482851745</v>
      </c>
    </row>
    <row r="259" spans="1:8" s="25" customFormat="1" ht="30">
      <c r="A259" s="20" t="s">
        <v>31</v>
      </c>
      <c r="B259" s="20" t="s">
        <v>16</v>
      </c>
      <c r="C259" s="21"/>
      <c r="D259" s="22" t="s">
        <v>32</v>
      </c>
      <c r="E259" s="23">
        <f>SUM(E260:E274)</f>
        <v>4045.1000000000004</v>
      </c>
      <c r="F259" s="23">
        <f>SUM(F260:F274)</f>
        <v>773.836</v>
      </c>
      <c r="G259" s="23">
        <f>SUM(G260:G274)</f>
        <v>773.836</v>
      </c>
      <c r="H259" s="24">
        <f aca="true" t="shared" si="12" ref="H259:H274">G259/E259</f>
        <v>0.19130206917010703</v>
      </c>
    </row>
    <row r="260" spans="1:8" s="5" customFormat="1" ht="30">
      <c r="A260" s="1" t="s">
        <v>31</v>
      </c>
      <c r="B260" s="1" t="s">
        <v>16</v>
      </c>
      <c r="C260" s="1" t="s">
        <v>55</v>
      </c>
      <c r="D260" s="2" t="s">
        <v>117</v>
      </c>
      <c r="E260" s="3">
        <v>26</v>
      </c>
      <c r="F260" s="3">
        <v>0</v>
      </c>
      <c r="G260" s="3">
        <v>0</v>
      </c>
      <c r="H260" s="4">
        <f t="shared" si="12"/>
        <v>0</v>
      </c>
    </row>
    <row r="261" spans="1:8" s="5" customFormat="1" ht="45" hidden="1">
      <c r="A261" s="1" t="s">
        <v>31</v>
      </c>
      <c r="B261" s="1" t="s">
        <v>16</v>
      </c>
      <c r="C261" s="1" t="s">
        <v>104</v>
      </c>
      <c r="D261" s="2" t="s">
        <v>119</v>
      </c>
      <c r="E261" s="3"/>
      <c r="F261" s="3"/>
      <c r="G261" s="3"/>
      <c r="H261" s="4" t="e">
        <f t="shared" si="12"/>
        <v>#DIV/0!</v>
      </c>
    </row>
    <row r="262" spans="1:8" s="5" customFormat="1" ht="30">
      <c r="A262" s="1" t="s">
        <v>31</v>
      </c>
      <c r="B262" s="1" t="s">
        <v>16</v>
      </c>
      <c r="C262" s="1" t="s">
        <v>59</v>
      </c>
      <c r="D262" s="2" t="s">
        <v>60</v>
      </c>
      <c r="E262" s="3">
        <v>101.5</v>
      </c>
      <c r="F262" s="3">
        <v>18.144</v>
      </c>
      <c r="G262" s="3">
        <v>18.144</v>
      </c>
      <c r="H262" s="4">
        <f t="shared" si="12"/>
        <v>0.17875862068965515</v>
      </c>
    </row>
    <row r="263" spans="1:8" s="5" customFormat="1" ht="15">
      <c r="A263" s="1" t="s">
        <v>31</v>
      </c>
      <c r="B263" s="1" t="s">
        <v>16</v>
      </c>
      <c r="C263" s="1" t="s">
        <v>106</v>
      </c>
      <c r="D263" s="2" t="s">
        <v>107</v>
      </c>
      <c r="E263" s="3">
        <v>99.5</v>
      </c>
      <c r="F263" s="3">
        <v>0</v>
      </c>
      <c r="G263" s="3">
        <v>0</v>
      </c>
      <c r="H263" s="4">
        <f t="shared" si="12"/>
        <v>0</v>
      </c>
    </row>
    <row r="264" spans="1:8" s="5" customFormat="1" ht="60">
      <c r="A264" s="1" t="s">
        <v>31</v>
      </c>
      <c r="B264" s="1" t="s">
        <v>16</v>
      </c>
      <c r="C264" s="1" t="s">
        <v>65</v>
      </c>
      <c r="D264" s="2" t="s">
        <v>66</v>
      </c>
      <c r="E264" s="3">
        <v>3267.9</v>
      </c>
      <c r="F264" s="3">
        <v>753.403</v>
      </c>
      <c r="G264" s="3">
        <v>753.403</v>
      </c>
      <c r="H264" s="4">
        <f t="shared" si="12"/>
        <v>0.23054652835154074</v>
      </c>
    </row>
    <row r="265" spans="1:8" s="5" customFormat="1" ht="15.75" customHeight="1">
      <c r="A265" s="1" t="s">
        <v>31</v>
      </c>
      <c r="B265" s="1" t="s">
        <v>16</v>
      </c>
      <c r="C265" s="1" t="s">
        <v>67</v>
      </c>
      <c r="D265" s="2" t="s">
        <v>68</v>
      </c>
      <c r="E265" s="3">
        <v>550.2</v>
      </c>
      <c r="F265" s="3">
        <v>2.289</v>
      </c>
      <c r="G265" s="3">
        <v>2.289</v>
      </c>
      <c r="H265" s="4">
        <f t="shared" si="12"/>
        <v>0.004160305343511451</v>
      </c>
    </row>
    <row r="266" spans="1:8" s="5" customFormat="1" ht="15" hidden="1">
      <c r="A266" s="1" t="s">
        <v>31</v>
      </c>
      <c r="B266" s="1" t="s">
        <v>16</v>
      </c>
      <c r="C266" s="1" t="s">
        <v>71</v>
      </c>
      <c r="D266" s="2" t="s">
        <v>72</v>
      </c>
      <c r="E266" s="3"/>
      <c r="F266" s="3"/>
      <c r="G266" s="3"/>
      <c r="H266" s="4" t="e">
        <f t="shared" si="12"/>
        <v>#DIV/0!</v>
      </c>
    </row>
    <row r="267" spans="1:8" s="5" customFormat="1" ht="15" customHeight="1" hidden="1">
      <c r="A267" s="1" t="s">
        <v>31</v>
      </c>
      <c r="B267" s="1" t="s">
        <v>16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31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customHeight="1" hidden="1">
      <c r="A269" s="1" t="s">
        <v>31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hidden="1">
      <c r="A270" s="1" t="s">
        <v>31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31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customHeight="1" hidden="1">
      <c r="A272" s="1" t="s">
        <v>31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hidden="1">
      <c r="A273" s="1" t="s">
        <v>31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5" customFormat="1" ht="15" hidden="1">
      <c r="A274" s="1" t="s">
        <v>31</v>
      </c>
      <c r="B274" s="1" t="s">
        <v>16</v>
      </c>
      <c r="C274" s="1"/>
      <c r="D274" s="2"/>
      <c r="E274" s="3"/>
      <c r="F274" s="3"/>
      <c r="G274" s="3"/>
      <c r="H274" s="4" t="e">
        <f t="shared" si="12"/>
        <v>#DIV/0!</v>
      </c>
    </row>
    <row r="275" spans="1:8" s="25" customFormat="1" ht="30">
      <c r="A275" s="20" t="s">
        <v>31</v>
      </c>
      <c r="B275" s="20" t="s">
        <v>17</v>
      </c>
      <c r="C275" s="21"/>
      <c r="D275" s="22" t="s">
        <v>33</v>
      </c>
      <c r="E275" s="23">
        <f>SUM(E276:E289)</f>
        <v>139</v>
      </c>
      <c r="F275" s="23">
        <f>SUM(F276:F289)</f>
        <v>13.968</v>
      </c>
      <c r="G275" s="23">
        <f>SUM(G276:G289)</f>
        <v>13.968</v>
      </c>
      <c r="H275" s="24">
        <f aca="true" t="shared" si="13" ref="H275:H289">G275/E275</f>
        <v>0.10048920863309352</v>
      </c>
    </row>
    <row r="276" spans="1:8" s="5" customFormat="1" ht="30">
      <c r="A276" s="1" t="s">
        <v>31</v>
      </c>
      <c r="B276" s="1" t="s">
        <v>17</v>
      </c>
      <c r="C276" s="1" t="s">
        <v>59</v>
      </c>
      <c r="D276" s="2" t="s">
        <v>60</v>
      </c>
      <c r="E276" s="3">
        <v>139</v>
      </c>
      <c r="F276" s="3">
        <v>13.968</v>
      </c>
      <c r="G276" s="3">
        <v>13.968</v>
      </c>
      <c r="H276" s="4">
        <f t="shared" si="13"/>
        <v>0.10048920863309352</v>
      </c>
    </row>
    <row r="277" spans="1:8" s="5" customFormat="1" ht="15" customHeight="1" hidden="1">
      <c r="A277" s="1" t="s">
        <v>31</v>
      </c>
      <c r="B277" s="1" t="s">
        <v>17</v>
      </c>
      <c r="C277" s="1" t="s">
        <v>67</v>
      </c>
      <c r="D277" s="2" t="s">
        <v>68</v>
      </c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31</v>
      </c>
      <c r="B278" s="1" t="s">
        <v>17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31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31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31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31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31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31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31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31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customHeight="1" hidden="1">
      <c r="A287" s="1" t="s">
        <v>31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hidden="1">
      <c r="A288" s="1" t="s">
        <v>31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5" customFormat="1" ht="15" hidden="1">
      <c r="A289" s="1" t="s">
        <v>31</v>
      </c>
      <c r="B289" s="1" t="s">
        <v>17</v>
      </c>
      <c r="C289" s="1"/>
      <c r="D289" s="2"/>
      <c r="E289" s="3"/>
      <c r="F289" s="3"/>
      <c r="G289" s="3"/>
      <c r="H289" s="4" t="e">
        <f t="shared" si="13"/>
        <v>#DIV/0!</v>
      </c>
    </row>
    <row r="290" spans="1:8" s="25" customFormat="1" ht="30">
      <c r="A290" s="20" t="s">
        <v>31</v>
      </c>
      <c r="B290" s="20" t="s">
        <v>20</v>
      </c>
      <c r="C290" s="21"/>
      <c r="D290" s="22" t="s">
        <v>34</v>
      </c>
      <c r="E290" s="23">
        <f>SUM(E291:E304)</f>
        <v>0</v>
      </c>
      <c r="F290" s="23">
        <f>SUM(F291:F304)</f>
        <v>0</v>
      </c>
      <c r="G290" s="23">
        <f>SUM(G291:G304)</f>
        <v>0</v>
      </c>
      <c r="H290" s="24"/>
    </row>
    <row r="291" spans="1:8" s="5" customFormat="1" ht="15" customHeight="1" hidden="1">
      <c r="A291" s="1" t="s">
        <v>31</v>
      </c>
      <c r="B291" s="1" t="s">
        <v>20</v>
      </c>
      <c r="C291" s="1"/>
      <c r="D291" s="2"/>
      <c r="E291" s="3"/>
      <c r="F291" s="3"/>
      <c r="G291" s="3"/>
      <c r="H291" s="4" t="e">
        <f aca="true" t="shared" si="14" ref="H291:H302">G291/E291</f>
        <v>#DIV/0!</v>
      </c>
    </row>
    <row r="292" spans="1:8" s="5" customFormat="1" ht="15" customHeight="1" hidden="1">
      <c r="A292" s="1" t="s">
        <v>31</v>
      </c>
      <c r="B292" s="1" t="s">
        <v>20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31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31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31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31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31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31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31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31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31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customHeight="1" hidden="1">
      <c r="A302" s="1" t="s">
        <v>31</v>
      </c>
      <c r="B302" s="1" t="s">
        <v>20</v>
      </c>
      <c r="C302" s="1"/>
      <c r="D302" s="2"/>
      <c r="E302" s="3"/>
      <c r="F302" s="3"/>
      <c r="G302" s="3"/>
      <c r="H302" s="4" t="e">
        <f t="shared" si="14"/>
        <v>#DIV/0!</v>
      </c>
    </row>
    <row r="303" spans="1:8" s="5" customFormat="1" ht="15" hidden="1">
      <c r="A303" s="1" t="s">
        <v>31</v>
      </c>
      <c r="B303" s="1" t="s">
        <v>20</v>
      </c>
      <c r="C303" s="1"/>
      <c r="D303" s="2"/>
      <c r="E303" s="3"/>
      <c r="F303" s="3"/>
      <c r="G303" s="3"/>
      <c r="H303" s="4" t="e">
        <f>G303/E303</f>
        <v>#DIV/0!</v>
      </c>
    </row>
    <row r="304" spans="1:8" s="5" customFormat="1" ht="15" hidden="1">
      <c r="A304" s="1" t="s">
        <v>31</v>
      </c>
      <c r="B304" s="1" t="s">
        <v>20</v>
      </c>
      <c r="C304" s="1"/>
      <c r="D304" s="2"/>
      <c r="E304" s="3"/>
      <c r="F304" s="3"/>
      <c r="G304" s="3"/>
      <c r="H304" s="4" t="e">
        <f>G304/E304</f>
        <v>#DIV/0!</v>
      </c>
    </row>
    <row r="305" spans="1:8" s="5" customFormat="1" ht="15">
      <c r="A305" s="1"/>
      <c r="B305" s="1"/>
      <c r="C305" s="1"/>
      <c r="D305" s="2"/>
      <c r="E305" s="3"/>
      <c r="F305" s="3"/>
      <c r="G305" s="3"/>
      <c r="H305" s="4"/>
    </row>
    <row r="306" spans="1:8" s="19" customFormat="1" ht="42.75">
      <c r="A306" s="18" t="s">
        <v>35</v>
      </c>
      <c r="B306" s="18"/>
      <c r="C306" s="14"/>
      <c r="D306" s="13" t="s">
        <v>141</v>
      </c>
      <c r="E306" s="15">
        <f>E307+E317</f>
        <v>1110.1</v>
      </c>
      <c r="F306" s="15">
        <f>F307+F317</f>
        <v>11.7</v>
      </c>
      <c r="G306" s="15">
        <f>G307+G317</f>
        <v>11.7</v>
      </c>
      <c r="H306" s="16">
        <f>G306/E306</f>
        <v>0.01053959102783533</v>
      </c>
    </row>
    <row r="307" spans="1:8" s="25" customFormat="1" ht="30">
      <c r="A307" s="20" t="s">
        <v>35</v>
      </c>
      <c r="B307" s="20" t="s">
        <v>16</v>
      </c>
      <c r="C307" s="21"/>
      <c r="D307" s="22" t="s">
        <v>142</v>
      </c>
      <c r="E307" s="23">
        <f>SUM(E308:E316)</f>
        <v>1110.1</v>
      </c>
      <c r="F307" s="23">
        <f>SUM(F308:F316)</f>
        <v>11.7</v>
      </c>
      <c r="G307" s="23">
        <f>SUM(G308:G316)</f>
        <v>11.7</v>
      </c>
      <c r="H307" s="24">
        <f aca="true" t="shared" si="15" ref="H307:H325">G307/E307</f>
        <v>0.01053959102783533</v>
      </c>
    </row>
    <row r="308" spans="1:8" s="5" customFormat="1" ht="15" hidden="1">
      <c r="A308" s="1" t="s">
        <v>35</v>
      </c>
      <c r="B308" s="1" t="s">
        <v>16</v>
      </c>
      <c r="C308" s="1" t="s">
        <v>53</v>
      </c>
      <c r="D308" s="2" t="s">
        <v>54</v>
      </c>
      <c r="E308" s="3"/>
      <c r="F308" s="3"/>
      <c r="G308" s="3"/>
      <c r="H308" s="4" t="e">
        <f t="shared" si="15"/>
        <v>#DIV/0!</v>
      </c>
    </row>
    <row r="309" spans="1:8" s="5" customFormat="1" ht="30" hidden="1">
      <c r="A309" s="1" t="s">
        <v>35</v>
      </c>
      <c r="B309" s="1" t="s">
        <v>16</v>
      </c>
      <c r="C309" s="1" t="s">
        <v>55</v>
      </c>
      <c r="D309" s="2" t="s">
        <v>56</v>
      </c>
      <c r="E309" s="3"/>
      <c r="F309" s="3"/>
      <c r="G309" s="3"/>
      <c r="H309" s="4" t="e">
        <f t="shared" si="15"/>
        <v>#DIV/0!</v>
      </c>
    </row>
    <row r="310" spans="1:8" s="5" customFormat="1" ht="45" hidden="1">
      <c r="A310" s="1" t="s">
        <v>35</v>
      </c>
      <c r="B310" s="1" t="s">
        <v>16</v>
      </c>
      <c r="C310" s="1" t="s">
        <v>104</v>
      </c>
      <c r="D310" s="2" t="s">
        <v>119</v>
      </c>
      <c r="E310" s="3"/>
      <c r="F310" s="3"/>
      <c r="G310" s="3"/>
      <c r="H310" s="4" t="e">
        <f t="shared" si="15"/>
        <v>#DIV/0!</v>
      </c>
    </row>
    <row r="311" spans="1:8" s="5" customFormat="1" ht="45" hidden="1">
      <c r="A311" s="1" t="s">
        <v>35</v>
      </c>
      <c r="B311" s="1" t="s">
        <v>16</v>
      </c>
      <c r="C311" s="1" t="s">
        <v>57</v>
      </c>
      <c r="D311" s="2" t="s">
        <v>58</v>
      </c>
      <c r="E311" s="3"/>
      <c r="F311" s="3"/>
      <c r="G311" s="3"/>
      <c r="H311" s="4" t="e">
        <f t="shared" si="15"/>
        <v>#DIV/0!</v>
      </c>
    </row>
    <row r="312" spans="1:8" s="5" customFormat="1" ht="30">
      <c r="A312" s="1" t="s">
        <v>35</v>
      </c>
      <c r="B312" s="1" t="s">
        <v>16</v>
      </c>
      <c r="C312" s="1" t="s">
        <v>59</v>
      </c>
      <c r="D312" s="2" t="s">
        <v>60</v>
      </c>
      <c r="E312" s="3">
        <v>92.9</v>
      </c>
      <c r="F312" s="3">
        <v>11.7</v>
      </c>
      <c r="G312" s="3">
        <v>11.7</v>
      </c>
      <c r="H312" s="4">
        <f t="shared" si="15"/>
        <v>0.12594187298170073</v>
      </c>
    </row>
    <row r="313" spans="1:8" s="5" customFormat="1" ht="45" hidden="1">
      <c r="A313" s="1" t="s">
        <v>35</v>
      </c>
      <c r="B313" s="1" t="s">
        <v>16</v>
      </c>
      <c r="C313" s="1" t="s">
        <v>81</v>
      </c>
      <c r="D313" s="2" t="s">
        <v>82</v>
      </c>
      <c r="E313" s="3"/>
      <c r="F313" s="3"/>
      <c r="G313" s="3"/>
      <c r="H313" s="4" t="e">
        <f t="shared" si="15"/>
        <v>#DIV/0!</v>
      </c>
    </row>
    <row r="314" spans="1:8" s="5" customFormat="1" ht="60">
      <c r="A314" s="1" t="s">
        <v>35</v>
      </c>
      <c r="B314" s="1" t="s">
        <v>16</v>
      </c>
      <c r="C314" s="1" t="s">
        <v>126</v>
      </c>
      <c r="D314" s="2" t="s">
        <v>127</v>
      </c>
      <c r="E314" s="3">
        <v>943.1</v>
      </c>
      <c r="F314" s="3">
        <v>0</v>
      </c>
      <c r="G314" s="3">
        <v>0</v>
      </c>
      <c r="H314" s="4">
        <f t="shared" si="15"/>
        <v>0</v>
      </c>
    </row>
    <row r="315" spans="1:8" s="5" customFormat="1" ht="60">
      <c r="A315" s="1" t="s">
        <v>35</v>
      </c>
      <c r="B315" s="1" t="s">
        <v>16</v>
      </c>
      <c r="C315" s="1" t="s">
        <v>153</v>
      </c>
      <c r="D315" s="2" t="s">
        <v>154</v>
      </c>
      <c r="E315" s="3">
        <v>74.1</v>
      </c>
      <c r="F315" s="3">
        <v>0</v>
      </c>
      <c r="G315" s="3">
        <v>0</v>
      </c>
      <c r="H315" s="4">
        <f t="shared" si="15"/>
        <v>0</v>
      </c>
    </row>
    <row r="316" spans="1:8" s="5" customFormat="1" ht="15" customHeight="1" hidden="1">
      <c r="A316" s="1" t="s">
        <v>35</v>
      </c>
      <c r="B316" s="1"/>
      <c r="C316" s="1"/>
      <c r="D316" s="2"/>
      <c r="E316" s="3"/>
      <c r="F316" s="3"/>
      <c r="G316" s="3"/>
      <c r="H316" s="4" t="e">
        <f t="shared" si="15"/>
        <v>#DIV/0!</v>
      </c>
    </row>
    <row r="317" spans="1:8" s="25" customFormat="1" ht="30">
      <c r="A317" s="20" t="s">
        <v>35</v>
      </c>
      <c r="B317" s="20" t="s">
        <v>17</v>
      </c>
      <c r="C317" s="21"/>
      <c r="D317" s="22" t="s">
        <v>143</v>
      </c>
      <c r="E317" s="23">
        <f>SUM(E318:E325)</f>
        <v>0</v>
      </c>
      <c r="F317" s="23">
        <f>SUM(F318:F325)</f>
        <v>0</v>
      </c>
      <c r="G317" s="23">
        <f>SUM(G318:G325)</f>
        <v>0</v>
      </c>
      <c r="H317" s="24"/>
    </row>
    <row r="318" spans="1:8" s="5" customFormat="1" ht="15.75" customHeight="1" hidden="1">
      <c r="A318" s="1" t="s">
        <v>35</v>
      </c>
      <c r="B318" s="1" t="s">
        <v>17</v>
      </c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customHeight="1" hidden="1">
      <c r="A319" s="1" t="s">
        <v>35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customHeight="1" hidden="1">
      <c r="A320" s="1" t="s">
        <v>35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hidden="1">
      <c r="A321" s="1" t="s">
        <v>35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35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customHeight="1" hidden="1">
      <c r="A323" s="1" t="s">
        <v>35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hidden="1">
      <c r="A324" s="1" t="s">
        <v>35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 hidden="1">
      <c r="A325" s="1" t="s">
        <v>35</v>
      </c>
      <c r="B325" s="1" t="s">
        <v>17</v>
      </c>
      <c r="C325" s="1"/>
      <c r="D325" s="2"/>
      <c r="E325" s="3"/>
      <c r="F325" s="3"/>
      <c r="G325" s="3"/>
      <c r="H325" s="4" t="e">
        <f t="shared" si="15"/>
        <v>#DIV/0!</v>
      </c>
    </row>
    <row r="326" spans="1:8" s="5" customFormat="1" ht="15">
      <c r="A326" s="1"/>
      <c r="B326" s="1"/>
      <c r="C326" s="1"/>
      <c r="D326" s="2"/>
      <c r="E326" s="3"/>
      <c r="F326" s="3"/>
      <c r="G326" s="3"/>
      <c r="H326" s="4"/>
    </row>
    <row r="327" spans="1:8" s="19" customFormat="1" ht="28.5">
      <c r="A327" s="18" t="s">
        <v>36</v>
      </c>
      <c r="B327" s="18"/>
      <c r="C327" s="14"/>
      <c r="D327" s="13" t="s">
        <v>140</v>
      </c>
      <c r="E327" s="15">
        <f>SUM(E328:E343)</f>
        <v>19495.2</v>
      </c>
      <c r="F327" s="15">
        <f>SUM(F328:F343)</f>
        <v>3172.4249999999997</v>
      </c>
      <c r="G327" s="15">
        <f>SUM(G328:G343)</f>
        <v>3172.4249999999997</v>
      </c>
      <c r="H327" s="16">
        <f>G327/E327</f>
        <v>0.1627285177889942</v>
      </c>
    </row>
    <row r="328" spans="1:8" s="5" customFormat="1" ht="30">
      <c r="A328" s="1" t="s">
        <v>36</v>
      </c>
      <c r="B328" s="1"/>
      <c r="C328" s="1" t="s">
        <v>73</v>
      </c>
      <c r="D328" s="2" t="s">
        <v>74</v>
      </c>
      <c r="E328" s="3">
        <v>180.08</v>
      </c>
      <c r="F328" s="3">
        <v>23.643</v>
      </c>
      <c r="G328" s="3">
        <v>23.643</v>
      </c>
      <c r="H328" s="4">
        <f aca="true" t="shared" si="16" ref="H328:H341">G328/E328</f>
        <v>0.13129164815637495</v>
      </c>
    </row>
    <row r="329" spans="1:8" s="5" customFormat="1" ht="45">
      <c r="A329" s="1" t="s">
        <v>36</v>
      </c>
      <c r="B329" s="1"/>
      <c r="C329" s="1" t="s">
        <v>77</v>
      </c>
      <c r="D329" s="2" t="s">
        <v>78</v>
      </c>
      <c r="E329" s="3">
        <v>54.384</v>
      </c>
      <c r="F329" s="3">
        <v>7.14</v>
      </c>
      <c r="G329" s="3">
        <v>7.14</v>
      </c>
      <c r="H329" s="4">
        <f t="shared" si="16"/>
        <v>0.13128861429832303</v>
      </c>
    </row>
    <row r="330" spans="1:8" s="5" customFormat="1" ht="30">
      <c r="A330" s="1" t="s">
        <v>36</v>
      </c>
      <c r="B330" s="1"/>
      <c r="C330" s="1" t="s">
        <v>59</v>
      </c>
      <c r="D330" s="2" t="s">
        <v>60</v>
      </c>
      <c r="E330" s="3">
        <v>31.945</v>
      </c>
      <c r="F330" s="3">
        <v>0</v>
      </c>
      <c r="G330" s="3">
        <v>0</v>
      </c>
      <c r="H330" s="4">
        <f t="shared" si="16"/>
        <v>0</v>
      </c>
    </row>
    <row r="331" spans="1:8" s="5" customFormat="1" ht="60">
      <c r="A331" s="1" t="s">
        <v>36</v>
      </c>
      <c r="B331" s="1"/>
      <c r="C331" s="1" t="s">
        <v>126</v>
      </c>
      <c r="D331" s="2" t="s">
        <v>127</v>
      </c>
      <c r="E331" s="3">
        <v>19228.791</v>
      </c>
      <c r="F331" s="3">
        <v>3141.642</v>
      </c>
      <c r="G331" s="3">
        <v>3141.642</v>
      </c>
      <c r="H331" s="4">
        <f t="shared" si="16"/>
        <v>0.1633821907992031</v>
      </c>
    </row>
    <row r="332" spans="1:8" s="5" customFormat="1" ht="15" customHeight="1" hidden="1">
      <c r="A332" s="1" t="s">
        <v>36</v>
      </c>
      <c r="B332" s="1" t="s">
        <v>16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customHeight="1" hidden="1">
      <c r="A333" s="1" t="s">
        <v>36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36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36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36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customHeight="1" hidden="1">
      <c r="A337" s="1" t="s">
        <v>36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hidden="1">
      <c r="A338" s="1" t="s">
        <v>36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hidden="1">
      <c r="A339" s="1" t="s">
        <v>36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customHeight="1" hidden="1">
      <c r="A340" s="1" t="s">
        <v>36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customHeight="1" hidden="1">
      <c r="A341" s="1" t="s">
        <v>36</v>
      </c>
      <c r="B341" s="1" t="s">
        <v>16</v>
      </c>
      <c r="C341" s="1"/>
      <c r="D341" s="2"/>
      <c r="E341" s="3"/>
      <c r="F341" s="3"/>
      <c r="G341" s="3"/>
      <c r="H341" s="4" t="e">
        <f t="shared" si="16"/>
        <v>#DIV/0!</v>
      </c>
    </row>
    <row r="342" spans="1:8" s="5" customFormat="1" ht="15" hidden="1">
      <c r="A342" s="1" t="s">
        <v>36</v>
      </c>
      <c r="B342" s="1" t="s">
        <v>16</v>
      </c>
      <c r="C342" s="1"/>
      <c r="D342" s="2"/>
      <c r="E342" s="3"/>
      <c r="F342" s="3"/>
      <c r="G342" s="3"/>
      <c r="H342" s="4" t="e">
        <f>G342/E342</f>
        <v>#DIV/0!</v>
      </c>
    </row>
    <row r="343" spans="1:8" s="5" customFormat="1" ht="15" hidden="1">
      <c r="A343" s="1" t="s">
        <v>36</v>
      </c>
      <c r="B343" s="1" t="s">
        <v>16</v>
      </c>
      <c r="C343" s="1"/>
      <c r="D343" s="2"/>
      <c r="E343" s="3"/>
      <c r="F343" s="3"/>
      <c r="G343" s="3"/>
      <c r="H343" s="4" t="e">
        <f>G343/E343</f>
        <v>#DIV/0!</v>
      </c>
    </row>
    <row r="344" spans="1:8" s="5" customFormat="1" ht="15">
      <c r="A344" s="1"/>
      <c r="B344" s="1"/>
      <c r="C344" s="1"/>
      <c r="D344" s="2"/>
      <c r="E344" s="3"/>
      <c r="F344" s="3"/>
      <c r="G344" s="3"/>
      <c r="H344" s="4"/>
    </row>
    <row r="345" spans="1:8" s="19" customFormat="1" ht="28.5">
      <c r="A345" s="18" t="s">
        <v>37</v>
      </c>
      <c r="B345" s="18"/>
      <c r="C345" s="14"/>
      <c r="D345" s="13" t="s">
        <v>139</v>
      </c>
      <c r="E345" s="15">
        <f>E346+E361</f>
        <v>267</v>
      </c>
      <c r="F345" s="15">
        <f>F346+F361</f>
        <v>125.49</v>
      </c>
      <c r="G345" s="15">
        <f>G346+G361</f>
        <v>125.49</v>
      </c>
      <c r="H345" s="16">
        <f>G345/E345</f>
        <v>0.47</v>
      </c>
    </row>
    <row r="346" spans="1:8" s="25" customFormat="1" ht="30">
      <c r="A346" s="20" t="s">
        <v>37</v>
      </c>
      <c r="B346" s="20" t="s">
        <v>16</v>
      </c>
      <c r="C346" s="21"/>
      <c r="D346" s="22" t="s">
        <v>38</v>
      </c>
      <c r="E346" s="23">
        <f>SUM(E347:E360)</f>
        <v>267</v>
      </c>
      <c r="F346" s="23">
        <f>SUM(F347:F360)</f>
        <v>125.49</v>
      </c>
      <c r="G346" s="23">
        <f>SUM(G347:G360)</f>
        <v>125.49</v>
      </c>
      <c r="H346" s="24">
        <f aca="true" t="shared" si="17" ref="H346:H360">G346/E346</f>
        <v>0.47</v>
      </c>
    </row>
    <row r="347" spans="1:8" s="5" customFormat="1" ht="30">
      <c r="A347" s="1" t="s">
        <v>37</v>
      </c>
      <c r="B347" s="1" t="s">
        <v>16</v>
      </c>
      <c r="C347" s="1" t="s">
        <v>59</v>
      </c>
      <c r="D347" s="2" t="s">
        <v>60</v>
      </c>
      <c r="E347" s="3">
        <v>267</v>
      </c>
      <c r="F347" s="3">
        <v>125.49</v>
      </c>
      <c r="G347" s="3">
        <v>125.49</v>
      </c>
      <c r="H347" s="4">
        <f t="shared" si="17"/>
        <v>0.47</v>
      </c>
    </row>
    <row r="348" spans="1:8" s="5" customFormat="1" ht="15" customHeight="1" hidden="1">
      <c r="A348" s="1" t="s">
        <v>37</v>
      </c>
      <c r="B348" s="1" t="s">
        <v>16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37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37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37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37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37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37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37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37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37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customHeight="1" hidden="1">
      <c r="A358" s="1" t="s">
        <v>37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hidden="1">
      <c r="A359" s="1" t="s">
        <v>37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5" customFormat="1" ht="15" hidden="1">
      <c r="A360" s="1" t="s">
        <v>37</v>
      </c>
      <c r="B360" s="1" t="s">
        <v>16</v>
      </c>
      <c r="C360" s="1"/>
      <c r="D360" s="2"/>
      <c r="E360" s="3"/>
      <c r="F360" s="3"/>
      <c r="G360" s="3"/>
      <c r="H360" s="4" t="e">
        <f t="shared" si="17"/>
        <v>#DIV/0!</v>
      </c>
    </row>
    <row r="361" spans="1:8" s="25" customFormat="1" ht="30">
      <c r="A361" s="20" t="s">
        <v>37</v>
      </c>
      <c r="B361" s="20" t="s">
        <v>17</v>
      </c>
      <c r="C361" s="21"/>
      <c r="D361" s="22" t="s">
        <v>23</v>
      </c>
      <c r="E361" s="23">
        <f>SUM(E362:E375)</f>
        <v>0</v>
      </c>
      <c r="F361" s="23">
        <f>SUM(F362:F375)</f>
        <v>0</v>
      </c>
      <c r="G361" s="23">
        <f>SUM(G362:G375)</f>
        <v>0</v>
      </c>
      <c r="H361" s="24"/>
    </row>
    <row r="362" spans="1:8" s="5" customFormat="1" ht="30" hidden="1">
      <c r="A362" s="1" t="s">
        <v>37</v>
      </c>
      <c r="B362" s="1" t="s">
        <v>17</v>
      </c>
      <c r="C362" s="1" t="s">
        <v>73</v>
      </c>
      <c r="D362" s="2" t="s">
        <v>74</v>
      </c>
      <c r="E362" s="3"/>
      <c r="F362" s="3"/>
      <c r="G362" s="3"/>
      <c r="H362" s="4" t="e">
        <f aca="true" t="shared" si="18" ref="H362:H373">G362/E362</f>
        <v>#DIV/0!</v>
      </c>
    </row>
    <row r="363" spans="1:8" s="5" customFormat="1" ht="30" hidden="1">
      <c r="A363" s="1" t="s">
        <v>37</v>
      </c>
      <c r="B363" s="1" t="s">
        <v>17</v>
      </c>
      <c r="C363" s="1" t="s">
        <v>75</v>
      </c>
      <c r="D363" s="2" t="s">
        <v>76</v>
      </c>
      <c r="E363" s="3"/>
      <c r="F363" s="3"/>
      <c r="G363" s="3"/>
      <c r="H363" s="4" t="e">
        <f t="shared" si="18"/>
        <v>#DIV/0!</v>
      </c>
    </row>
    <row r="364" spans="1:8" s="5" customFormat="1" ht="45" hidden="1">
      <c r="A364" s="1" t="s">
        <v>37</v>
      </c>
      <c r="B364" s="1" t="s">
        <v>17</v>
      </c>
      <c r="C364" s="1" t="s">
        <v>77</v>
      </c>
      <c r="D364" s="2" t="s">
        <v>78</v>
      </c>
      <c r="E364" s="3"/>
      <c r="F364" s="3"/>
      <c r="G364" s="3"/>
      <c r="H364" s="4" t="e">
        <f t="shared" si="18"/>
        <v>#DIV/0!</v>
      </c>
    </row>
    <row r="365" spans="1:8" s="5" customFormat="1" ht="15" hidden="1">
      <c r="A365" s="1" t="s">
        <v>37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37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hidden="1">
      <c r="A367" s="1" t="s">
        <v>37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customHeight="1" hidden="1">
      <c r="A368" s="1" t="s">
        <v>37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37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37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37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37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customHeight="1" hidden="1">
      <c r="A373" s="1" t="s">
        <v>37</v>
      </c>
      <c r="B373" s="1" t="s">
        <v>17</v>
      </c>
      <c r="C373" s="1"/>
      <c r="D373" s="2"/>
      <c r="E373" s="3"/>
      <c r="F373" s="3"/>
      <c r="G373" s="3"/>
      <c r="H373" s="4" t="e">
        <f t="shared" si="18"/>
        <v>#DIV/0!</v>
      </c>
    </row>
    <row r="374" spans="1:8" s="5" customFormat="1" ht="15" hidden="1">
      <c r="A374" s="1" t="s">
        <v>37</v>
      </c>
      <c r="B374" s="1" t="s">
        <v>17</v>
      </c>
      <c r="C374" s="1"/>
      <c r="D374" s="2"/>
      <c r="E374" s="3"/>
      <c r="F374" s="3"/>
      <c r="G374" s="3"/>
      <c r="H374" s="4" t="e">
        <f>G374/E374</f>
        <v>#DIV/0!</v>
      </c>
    </row>
    <row r="375" spans="1:8" s="5" customFormat="1" ht="15" hidden="1">
      <c r="A375" s="1" t="s">
        <v>37</v>
      </c>
      <c r="B375" s="1" t="s">
        <v>17</v>
      </c>
      <c r="C375" s="1"/>
      <c r="D375" s="2"/>
      <c r="E375" s="3"/>
      <c r="F375" s="3"/>
      <c r="G375" s="3"/>
      <c r="H375" s="4" t="e">
        <f>G375/E375</f>
        <v>#DIV/0!</v>
      </c>
    </row>
    <row r="376" spans="1:8" s="5" customFormat="1" ht="15">
      <c r="A376" s="1"/>
      <c r="B376" s="1"/>
      <c r="C376" s="1"/>
      <c r="D376" s="2"/>
      <c r="E376" s="3"/>
      <c r="F376" s="3"/>
      <c r="G376" s="3"/>
      <c r="H376" s="4"/>
    </row>
    <row r="377" spans="1:8" s="19" customFormat="1" ht="42.75">
      <c r="A377" s="18" t="s">
        <v>39</v>
      </c>
      <c r="B377" s="18"/>
      <c r="C377" s="14"/>
      <c r="D377" s="13" t="s">
        <v>8</v>
      </c>
      <c r="E377" s="15">
        <f>E378+E393</f>
        <v>3529.6000000000004</v>
      </c>
      <c r="F377" s="15">
        <f>F378+F393</f>
        <v>683.267</v>
      </c>
      <c r="G377" s="15">
        <f>G378+G393</f>
        <v>683.267</v>
      </c>
      <c r="H377" s="16">
        <f>G377/E377</f>
        <v>0.19358199229374431</v>
      </c>
    </row>
    <row r="378" spans="1:8" s="25" customFormat="1" ht="45">
      <c r="A378" s="20" t="s">
        <v>39</v>
      </c>
      <c r="B378" s="20" t="s">
        <v>16</v>
      </c>
      <c r="C378" s="21"/>
      <c r="D378" s="22" t="s">
        <v>138</v>
      </c>
      <c r="E378" s="23">
        <f>SUM(E379:E392)</f>
        <v>255</v>
      </c>
      <c r="F378" s="23">
        <f>SUM(F379:F392)</f>
        <v>18.08</v>
      </c>
      <c r="G378" s="23">
        <f>SUM(G379:G392)</f>
        <v>18.08</v>
      </c>
      <c r="H378" s="24">
        <f aca="true" t="shared" si="19" ref="H378:H390">G378/E378</f>
        <v>0.07090196078431373</v>
      </c>
    </row>
    <row r="379" spans="1:8" s="5" customFormat="1" ht="30">
      <c r="A379" s="1" t="s">
        <v>39</v>
      </c>
      <c r="B379" s="1" t="s">
        <v>16</v>
      </c>
      <c r="C379" s="1" t="s">
        <v>59</v>
      </c>
      <c r="D379" s="2" t="s">
        <v>60</v>
      </c>
      <c r="E379" s="3">
        <v>255</v>
      </c>
      <c r="F379" s="3">
        <v>18.08</v>
      </c>
      <c r="G379" s="3">
        <v>18.08</v>
      </c>
      <c r="H379" s="4">
        <f t="shared" si="19"/>
        <v>0.07090196078431373</v>
      </c>
    </row>
    <row r="380" spans="1:8" s="5" customFormat="1" ht="15" customHeight="1" hidden="1">
      <c r="A380" s="1" t="s">
        <v>39</v>
      </c>
      <c r="B380" s="1" t="s">
        <v>16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39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39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39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39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39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39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39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39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39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customHeight="1" hidden="1">
      <c r="A390" s="1" t="s">
        <v>39</v>
      </c>
      <c r="B390" s="1" t="s">
        <v>16</v>
      </c>
      <c r="C390" s="1"/>
      <c r="D390" s="2"/>
      <c r="E390" s="3"/>
      <c r="F390" s="3"/>
      <c r="G390" s="3"/>
      <c r="H390" s="4" t="e">
        <f t="shared" si="19"/>
        <v>#DIV/0!</v>
      </c>
    </row>
    <row r="391" spans="1:8" s="5" customFormat="1" ht="15" hidden="1">
      <c r="A391" s="1" t="s">
        <v>39</v>
      </c>
      <c r="B391" s="1" t="s">
        <v>16</v>
      </c>
      <c r="C391" s="1"/>
      <c r="D391" s="2"/>
      <c r="E391" s="3"/>
      <c r="F391" s="3"/>
      <c r="G391" s="3"/>
      <c r="H391" s="4" t="e">
        <f>G391/E391</f>
        <v>#DIV/0!</v>
      </c>
    </row>
    <row r="392" spans="1:8" s="5" customFormat="1" ht="15" hidden="1">
      <c r="A392" s="1" t="s">
        <v>39</v>
      </c>
      <c r="B392" s="1" t="s">
        <v>16</v>
      </c>
      <c r="C392" s="1"/>
      <c r="D392" s="2"/>
      <c r="E392" s="3"/>
      <c r="F392" s="3"/>
      <c r="G392" s="3"/>
      <c r="H392" s="4" t="e">
        <f>G392/E392</f>
        <v>#DIV/0!</v>
      </c>
    </row>
    <row r="393" spans="1:8" s="25" customFormat="1" ht="60">
      <c r="A393" s="20" t="s">
        <v>39</v>
      </c>
      <c r="B393" s="20" t="s">
        <v>17</v>
      </c>
      <c r="C393" s="21"/>
      <c r="D393" s="22" t="s">
        <v>40</v>
      </c>
      <c r="E393" s="23">
        <f>SUM(E394:E408)</f>
        <v>3274.6000000000004</v>
      </c>
      <c r="F393" s="23">
        <f>SUM(F394:F408)</f>
        <v>665.187</v>
      </c>
      <c r="G393" s="23">
        <f>SUM(G394:G408)</f>
        <v>665.187</v>
      </c>
      <c r="H393" s="24">
        <f aca="true" t="shared" si="20" ref="H393:H408">G393/E393</f>
        <v>0.20313534477493433</v>
      </c>
    </row>
    <row r="394" spans="1:8" s="5" customFormat="1" ht="30">
      <c r="A394" s="1" t="s">
        <v>39</v>
      </c>
      <c r="B394" s="1" t="s">
        <v>17</v>
      </c>
      <c r="C394" s="1" t="s">
        <v>73</v>
      </c>
      <c r="D394" s="2" t="s">
        <v>74</v>
      </c>
      <c r="E394" s="3">
        <v>2423.579</v>
      </c>
      <c r="F394" s="3">
        <v>546.707</v>
      </c>
      <c r="G394" s="3">
        <v>546.707</v>
      </c>
      <c r="H394" s="4">
        <f t="shared" si="20"/>
        <v>0.2255783698406365</v>
      </c>
    </row>
    <row r="395" spans="1:8" s="5" customFormat="1" ht="30">
      <c r="A395" s="1" t="s">
        <v>39</v>
      </c>
      <c r="B395" s="1" t="s">
        <v>17</v>
      </c>
      <c r="C395" s="1" t="s">
        <v>75</v>
      </c>
      <c r="D395" s="2" t="s">
        <v>76</v>
      </c>
      <c r="E395" s="3">
        <v>4.1</v>
      </c>
      <c r="F395" s="3">
        <v>0</v>
      </c>
      <c r="G395" s="3">
        <v>0</v>
      </c>
      <c r="H395" s="4">
        <f t="shared" si="20"/>
        <v>0</v>
      </c>
    </row>
    <row r="396" spans="1:8" s="5" customFormat="1" ht="45">
      <c r="A396" s="1" t="s">
        <v>39</v>
      </c>
      <c r="B396" s="1" t="s">
        <v>17</v>
      </c>
      <c r="C396" s="1" t="s">
        <v>77</v>
      </c>
      <c r="D396" s="2" t="s">
        <v>78</v>
      </c>
      <c r="E396" s="3">
        <v>731.921</v>
      </c>
      <c r="F396" s="3">
        <v>118.48</v>
      </c>
      <c r="G396" s="3">
        <v>118.48</v>
      </c>
      <c r="H396" s="4">
        <f t="shared" si="20"/>
        <v>0.1618753936558727</v>
      </c>
    </row>
    <row r="397" spans="1:8" s="5" customFormat="1" ht="30">
      <c r="A397" s="1" t="s">
        <v>39</v>
      </c>
      <c r="B397" s="1" t="s">
        <v>17</v>
      </c>
      <c r="C397" s="1" t="s">
        <v>59</v>
      </c>
      <c r="D397" s="2" t="s">
        <v>60</v>
      </c>
      <c r="E397" s="3">
        <v>115</v>
      </c>
      <c r="F397" s="3">
        <v>0</v>
      </c>
      <c r="G397" s="3">
        <v>0</v>
      </c>
      <c r="H397" s="4">
        <f t="shared" si="20"/>
        <v>0</v>
      </c>
    </row>
    <row r="398" spans="1:8" s="5" customFormat="1" ht="17.25" customHeight="1" hidden="1">
      <c r="A398" s="1" t="s">
        <v>39</v>
      </c>
      <c r="B398" s="1" t="s">
        <v>17</v>
      </c>
      <c r="C398" s="1" t="s">
        <v>69</v>
      </c>
      <c r="D398" s="2" t="s">
        <v>70</v>
      </c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39</v>
      </c>
      <c r="B399" s="1" t="s">
        <v>17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customHeight="1" hidden="1">
      <c r="A400" s="1" t="s">
        <v>39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39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39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39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39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39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customHeight="1" hidden="1">
      <c r="A406" s="1" t="s">
        <v>39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hidden="1">
      <c r="A407" s="1" t="s">
        <v>39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 hidden="1">
      <c r="A408" s="1" t="s">
        <v>39</v>
      </c>
      <c r="B408" s="1" t="s">
        <v>17</v>
      </c>
      <c r="C408" s="1"/>
      <c r="D408" s="2"/>
      <c r="E408" s="3"/>
      <c r="F408" s="3"/>
      <c r="G408" s="3"/>
      <c r="H408" s="4" t="e">
        <f t="shared" si="20"/>
        <v>#DIV/0!</v>
      </c>
    </row>
    <row r="409" spans="1:8" s="5" customFormat="1" ht="15">
      <c r="A409" s="1"/>
      <c r="B409" s="1"/>
      <c r="C409" s="1"/>
      <c r="D409" s="2"/>
      <c r="E409" s="3"/>
      <c r="F409" s="3"/>
      <c r="G409" s="3"/>
      <c r="H409" s="4"/>
    </row>
    <row r="410" spans="1:8" s="19" customFormat="1" ht="28.5">
      <c r="A410" s="18" t="s">
        <v>41</v>
      </c>
      <c r="B410" s="18"/>
      <c r="C410" s="14"/>
      <c r="D410" s="13" t="s">
        <v>9</v>
      </c>
      <c r="E410" s="15">
        <f>E411+E426+E442</f>
        <v>5832.8</v>
      </c>
      <c r="F410" s="15">
        <f>F411+F426+F442</f>
        <v>1070.821</v>
      </c>
      <c r="G410" s="15">
        <f>G411+G426+G442</f>
        <v>1070.821</v>
      </c>
      <c r="H410" s="16">
        <f>G410/E410</f>
        <v>0.18358609930050745</v>
      </c>
    </row>
    <row r="411" spans="1:8" s="25" customFormat="1" ht="30">
      <c r="A411" s="20" t="s">
        <v>41</v>
      </c>
      <c r="B411" s="20" t="s">
        <v>16</v>
      </c>
      <c r="C411" s="21"/>
      <c r="D411" s="22" t="s">
        <v>158</v>
      </c>
      <c r="E411" s="23">
        <f>SUM(E412:E425)</f>
        <v>0</v>
      </c>
      <c r="F411" s="23">
        <f>SUM(F412:F425)</f>
        <v>0</v>
      </c>
      <c r="G411" s="23">
        <f>SUM(G412:G425)</f>
        <v>0</v>
      </c>
      <c r="H411" s="24"/>
    </row>
    <row r="412" spans="1:8" s="5" customFormat="1" ht="45" hidden="1">
      <c r="A412" s="1" t="s">
        <v>41</v>
      </c>
      <c r="B412" s="1" t="s">
        <v>16</v>
      </c>
      <c r="C412" s="1" t="s">
        <v>81</v>
      </c>
      <c r="D412" s="2" t="s">
        <v>82</v>
      </c>
      <c r="E412" s="3"/>
      <c r="F412" s="3"/>
      <c r="G412" s="3"/>
      <c r="H412" s="4" t="e">
        <f aca="true" t="shared" si="21" ref="H412:H424">G412/E412</f>
        <v>#DIV/0!</v>
      </c>
    </row>
    <row r="413" spans="1:8" s="5" customFormat="1" ht="60" hidden="1">
      <c r="A413" s="1" t="s">
        <v>41</v>
      </c>
      <c r="B413" s="1" t="s">
        <v>16</v>
      </c>
      <c r="C413" s="1" t="s">
        <v>126</v>
      </c>
      <c r="D413" s="2" t="s">
        <v>127</v>
      </c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41</v>
      </c>
      <c r="B414" s="1" t="s">
        <v>16</v>
      </c>
      <c r="C414" s="1"/>
      <c r="D414" s="2"/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41</v>
      </c>
      <c r="B415" s="1" t="s">
        <v>16</v>
      </c>
      <c r="C415" s="1" t="s">
        <v>114</v>
      </c>
      <c r="D415" s="2" t="s">
        <v>115</v>
      </c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41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41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41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41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41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41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41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customHeight="1" hidden="1">
      <c r="A423" s="1" t="s">
        <v>41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hidden="1">
      <c r="A424" s="1" t="s">
        <v>41</v>
      </c>
      <c r="B424" s="1" t="s">
        <v>16</v>
      </c>
      <c r="C424" s="1"/>
      <c r="D424" s="2"/>
      <c r="E424" s="3"/>
      <c r="F424" s="3"/>
      <c r="G424" s="3"/>
      <c r="H424" s="4" t="e">
        <f t="shared" si="21"/>
        <v>#DIV/0!</v>
      </c>
    </row>
    <row r="425" spans="1:8" s="5" customFormat="1" ht="15" hidden="1">
      <c r="A425" s="1" t="s">
        <v>41</v>
      </c>
      <c r="B425" s="1" t="s">
        <v>16</v>
      </c>
      <c r="C425" s="1"/>
      <c r="D425" s="2"/>
      <c r="E425" s="3"/>
      <c r="F425" s="3"/>
      <c r="G425" s="3"/>
      <c r="H425" s="4" t="e">
        <f>G425/E425</f>
        <v>#DIV/0!</v>
      </c>
    </row>
    <row r="426" spans="1:8" s="25" customFormat="1" ht="75">
      <c r="A426" s="20" t="s">
        <v>41</v>
      </c>
      <c r="B426" s="20" t="s">
        <v>17</v>
      </c>
      <c r="C426" s="21"/>
      <c r="D426" s="22" t="s">
        <v>159</v>
      </c>
      <c r="E426" s="23">
        <f>SUM(E427:E441)</f>
        <v>81.7</v>
      </c>
      <c r="F426" s="23">
        <f>SUM(F427:F441)</f>
        <v>0</v>
      </c>
      <c r="G426" s="23">
        <f>SUM(G427:G441)</f>
        <v>0</v>
      </c>
      <c r="H426" s="24">
        <f>G426/E426</f>
        <v>0</v>
      </c>
    </row>
    <row r="427" spans="1:8" s="5" customFormat="1" ht="30">
      <c r="A427" s="1" t="s">
        <v>41</v>
      </c>
      <c r="B427" s="1" t="s">
        <v>17</v>
      </c>
      <c r="C427" s="1" t="s">
        <v>63</v>
      </c>
      <c r="D427" s="2" t="s">
        <v>64</v>
      </c>
      <c r="E427" s="3">
        <v>81.7</v>
      </c>
      <c r="F427" s="3">
        <v>0</v>
      </c>
      <c r="G427" s="3">
        <v>0</v>
      </c>
      <c r="H427" s="4">
        <f aca="true" t="shared" si="22" ref="H427:H441">G427/E427</f>
        <v>0</v>
      </c>
    </row>
    <row r="428" spans="1:8" s="5" customFormat="1" ht="15" hidden="1">
      <c r="A428" s="1"/>
      <c r="B428" s="1"/>
      <c r="C428" s="32"/>
      <c r="D428" s="2"/>
      <c r="E428" s="3"/>
      <c r="F428" s="3"/>
      <c r="G428" s="3"/>
      <c r="H428" s="4" t="e">
        <f t="shared" si="22"/>
        <v>#DIV/0!</v>
      </c>
    </row>
    <row r="429" spans="1:8" s="5" customFormat="1" ht="15" hidden="1">
      <c r="A429" s="1"/>
      <c r="B429" s="1"/>
      <c r="C429" s="32"/>
      <c r="D429" s="2"/>
      <c r="E429" s="3"/>
      <c r="F429" s="3"/>
      <c r="G429" s="3"/>
      <c r="H429" s="4" t="e">
        <f t="shared" si="22"/>
        <v>#DIV/0!</v>
      </c>
    </row>
    <row r="430" spans="1:8" s="5" customFormat="1" ht="45" hidden="1">
      <c r="A430" s="1"/>
      <c r="B430" s="1"/>
      <c r="C430" s="1" t="s">
        <v>114</v>
      </c>
      <c r="D430" s="2" t="s">
        <v>115</v>
      </c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5" customFormat="1" ht="15" hidden="1">
      <c r="A441" s="1"/>
      <c r="B441" s="1"/>
      <c r="C441" s="32"/>
      <c r="D441" s="2"/>
      <c r="E441" s="3"/>
      <c r="F441" s="3"/>
      <c r="G441" s="3"/>
      <c r="H441" s="4" t="e">
        <f t="shared" si="22"/>
        <v>#DIV/0!</v>
      </c>
    </row>
    <row r="442" spans="1:8" s="25" customFormat="1" ht="45">
      <c r="A442" s="20" t="s">
        <v>41</v>
      </c>
      <c r="B442" s="20" t="s">
        <v>20</v>
      </c>
      <c r="C442" s="21"/>
      <c r="D442" s="22" t="s">
        <v>123</v>
      </c>
      <c r="E442" s="23">
        <f>SUM(E443:E457)</f>
        <v>5751.1</v>
      </c>
      <c r="F442" s="23">
        <f>SUM(F443:F457)</f>
        <v>1070.821</v>
      </c>
      <c r="G442" s="23">
        <f>SUM(G443:G457)</f>
        <v>1070.821</v>
      </c>
      <c r="H442" s="24">
        <f aca="true" t="shared" si="23" ref="H442:H457">G442/E442</f>
        <v>0.1861941193858566</v>
      </c>
    </row>
    <row r="443" spans="1:8" s="5" customFormat="1" ht="30">
      <c r="A443" s="1" t="s">
        <v>41</v>
      </c>
      <c r="B443" s="1" t="s">
        <v>20</v>
      </c>
      <c r="C443" s="1" t="s">
        <v>73</v>
      </c>
      <c r="D443" s="2" t="s">
        <v>74</v>
      </c>
      <c r="E443" s="3">
        <v>3629.88</v>
      </c>
      <c r="F443" s="3">
        <v>673.843</v>
      </c>
      <c r="G443" s="3">
        <v>673.843</v>
      </c>
      <c r="H443" s="4">
        <f t="shared" si="23"/>
        <v>0.18563781722811773</v>
      </c>
    </row>
    <row r="444" spans="1:8" s="5" customFormat="1" ht="30">
      <c r="A444" s="1" t="s">
        <v>41</v>
      </c>
      <c r="B444" s="1" t="s">
        <v>20</v>
      </c>
      <c r="C444" s="1" t="s">
        <v>75</v>
      </c>
      <c r="D444" s="2" t="s">
        <v>76</v>
      </c>
      <c r="E444" s="3">
        <v>14.5</v>
      </c>
      <c r="F444" s="3">
        <v>0</v>
      </c>
      <c r="G444" s="3">
        <v>0</v>
      </c>
      <c r="H444" s="4">
        <f t="shared" si="23"/>
        <v>0</v>
      </c>
    </row>
    <row r="445" spans="1:8" s="5" customFormat="1" ht="45">
      <c r="A445" s="1" t="s">
        <v>41</v>
      </c>
      <c r="B445" s="1" t="s">
        <v>20</v>
      </c>
      <c r="C445" s="1" t="s">
        <v>77</v>
      </c>
      <c r="D445" s="2" t="s">
        <v>78</v>
      </c>
      <c r="E445" s="3">
        <v>1097.087</v>
      </c>
      <c r="F445" s="3">
        <v>134.527</v>
      </c>
      <c r="G445" s="3">
        <v>134.527</v>
      </c>
      <c r="H445" s="4">
        <f t="shared" si="23"/>
        <v>0.12262199807307897</v>
      </c>
    </row>
    <row r="446" spans="1:8" s="5" customFormat="1" ht="30">
      <c r="A446" s="1" t="s">
        <v>41</v>
      </c>
      <c r="B446" s="1" t="s">
        <v>20</v>
      </c>
      <c r="C446" s="1" t="s">
        <v>59</v>
      </c>
      <c r="D446" s="2" t="s">
        <v>60</v>
      </c>
      <c r="E446" s="3">
        <v>1009.633</v>
      </c>
      <c r="F446" s="3">
        <v>262.451</v>
      </c>
      <c r="G446" s="3">
        <v>262.451</v>
      </c>
      <c r="H446" s="4">
        <f t="shared" si="23"/>
        <v>0.2599469312116383</v>
      </c>
    </row>
    <row r="447" spans="1:8" s="5" customFormat="1" ht="15" hidden="1">
      <c r="A447" s="1" t="s">
        <v>41</v>
      </c>
      <c r="B447" s="1" t="s">
        <v>20</v>
      </c>
      <c r="C447" s="1"/>
      <c r="D447" s="2"/>
      <c r="E447" s="3"/>
      <c r="F447" s="3"/>
      <c r="G447" s="3"/>
      <c r="H447" s="4" t="e">
        <f t="shared" si="23"/>
        <v>#DIV/0!</v>
      </c>
    </row>
    <row r="448" spans="1:8" s="5" customFormat="1" ht="15" hidden="1">
      <c r="A448" s="1" t="s">
        <v>41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customHeight="1" hidden="1">
      <c r="A449" s="1" t="s">
        <v>41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41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41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customHeight="1" hidden="1">
      <c r="A452" s="1" t="s">
        <v>41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hidden="1">
      <c r="A453" s="1" t="s">
        <v>41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41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customHeight="1" hidden="1">
      <c r="A455" s="1" t="s">
        <v>41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hidden="1">
      <c r="A456" s="1" t="s">
        <v>41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 hidden="1">
      <c r="A457" s="1" t="s">
        <v>41</v>
      </c>
      <c r="B457" s="1" t="s">
        <v>20</v>
      </c>
      <c r="C457" s="1"/>
      <c r="D457" s="2"/>
      <c r="E457" s="3"/>
      <c r="F457" s="3"/>
      <c r="G457" s="3"/>
      <c r="H457" s="4" t="e">
        <f t="shared" si="23"/>
        <v>#DIV/0!</v>
      </c>
    </row>
    <row r="458" spans="1:8" s="5" customFormat="1" ht="15">
      <c r="A458" s="1"/>
      <c r="B458" s="1"/>
      <c r="C458" s="1"/>
      <c r="D458" s="2"/>
      <c r="E458" s="3"/>
      <c r="F458" s="3"/>
      <c r="G458" s="3"/>
      <c r="H458" s="4"/>
    </row>
    <row r="459" spans="1:8" s="19" customFormat="1" ht="28.5">
      <c r="A459" s="18" t="s">
        <v>42</v>
      </c>
      <c r="B459" s="18"/>
      <c r="C459" s="14"/>
      <c r="D459" s="13" t="s">
        <v>10</v>
      </c>
      <c r="E459" s="15">
        <f>E460+E475+E490</f>
        <v>26754.137</v>
      </c>
      <c r="F459" s="15">
        <f>F460+F475+F490</f>
        <v>3993.373</v>
      </c>
      <c r="G459" s="15">
        <f>G460+G475+G490</f>
        <v>3858.23</v>
      </c>
      <c r="H459" s="16">
        <f>G459/E459</f>
        <v>0.14421059442134126</v>
      </c>
    </row>
    <row r="460" spans="1:8" s="25" customFormat="1" ht="60">
      <c r="A460" s="20" t="s">
        <v>42</v>
      </c>
      <c r="B460" s="20" t="s">
        <v>16</v>
      </c>
      <c r="C460" s="21"/>
      <c r="D460" s="22" t="s">
        <v>103</v>
      </c>
      <c r="E460" s="23">
        <f>SUM(E461:E474)</f>
        <v>4709.44</v>
      </c>
      <c r="F460" s="23">
        <f>SUM(F461:F474)</f>
        <v>0</v>
      </c>
      <c r="G460" s="23">
        <f>SUM(G461:G474)</f>
        <v>0</v>
      </c>
      <c r="H460" s="24">
        <f aca="true" t="shared" si="24" ref="H460:H474">G460/E460</f>
        <v>0</v>
      </c>
    </row>
    <row r="461" spans="1:8" s="5" customFormat="1" ht="30">
      <c r="A461" s="1" t="s">
        <v>42</v>
      </c>
      <c r="B461" s="1" t="s">
        <v>16</v>
      </c>
      <c r="C461" s="1" t="s">
        <v>108</v>
      </c>
      <c r="D461" s="2" t="s">
        <v>109</v>
      </c>
      <c r="E461" s="3">
        <v>1777.3199999999997</v>
      </c>
      <c r="F461" s="3">
        <v>0</v>
      </c>
      <c r="G461" s="3">
        <v>0</v>
      </c>
      <c r="H461" s="4">
        <f t="shared" si="24"/>
        <v>0</v>
      </c>
    </row>
    <row r="462" spans="1:8" s="5" customFormat="1" ht="30">
      <c r="A462" s="1" t="s">
        <v>42</v>
      </c>
      <c r="B462" s="1" t="s">
        <v>16</v>
      </c>
      <c r="C462" s="1" t="s">
        <v>59</v>
      </c>
      <c r="D462" s="2" t="s">
        <v>60</v>
      </c>
      <c r="E462" s="3">
        <v>1804.67</v>
      </c>
      <c r="F462" s="3">
        <v>0</v>
      </c>
      <c r="G462" s="3">
        <v>0</v>
      </c>
      <c r="H462" s="4">
        <f t="shared" si="24"/>
        <v>0</v>
      </c>
    </row>
    <row r="463" spans="1:8" s="5" customFormat="1" ht="15" customHeight="1" hidden="1">
      <c r="A463" s="1" t="s">
        <v>42</v>
      </c>
      <c r="B463" s="1" t="s">
        <v>16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42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42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42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42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42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 hidden="1">
      <c r="A469" s="1" t="s">
        <v>42</v>
      </c>
      <c r="B469" s="1" t="s">
        <v>16</v>
      </c>
      <c r="C469" s="1"/>
      <c r="D469" s="2"/>
      <c r="E469" s="3"/>
      <c r="F469" s="3"/>
      <c r="G469" s="3"/>
      <c r="H469" s="4" t="e">
        <f t="shared" si="24"/>
        <v>#DIV/0!</v>
      </c>
    </row>
    <row r="470" spans="1:8" s="5" customFormat="1" ht="15" customHeight="1">
      <c r="A470" s="1" t="s">
        <v>42</v>
      </c>
      <c r="B470" s="1" t="s">
        <v>16</v>
      </c>
      <c r="C470" s="1" t="s">
        <v>67</v>
      </c>
      <c r="D470" s="2" t="s">
        <v>68</v>
      </c>
      <c r="E470" s="3">
        <v>1127.45</v>
      </c>
      <c r="F470" s="3">
        <v>0</v>
      </c>
      <c r="G470" s="3">
        <v>0</v>
      </c>
      <c r="H470" s="4">
        <f t="shared" si="24"/>
        <v>0</v>
      </c>
    </row>
    <row r="471" spans="1:8" s="5" customFormat="1" ht="15" customHeight="1" hidden="1">
      <c r="A471" s="1" t="s">
        <v>42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customHeight="1" hidden="1">
      <c r="A472" s="1" t="s">
        <v>42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hidden="1">
      <c r="A473" s="1" t="s">
        <v>42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5" customFormat="1" ht="15" hidden="1">
      <c r="A474" s="1" t="s">
        <v>42</v>
      </c>
      <c r="B474" s="1" t="s">
        <v>16</v>
      </c>
      <c r="C474" s="1"/>
      <c r="D474" s="2"/>
      <c r="E474" s="3"/>
      <c r="F474" s="3"/>
      <c r="G474" s="3"/>
      <c r="H474" s="4" t="e">
        <f t="shared" si="24"/>
        <v>#DIV/0!</v>
      </c>
    </row>
    <row r="475" spans="1:8" s="25" customFormat="1" ht="60">
      <c r="A475" s="20" t="s">
        <v>42</v>
      </c>
      <c r="B475" s="20" t="s">
        <v>17</v>
      </c>
      <c r="C475" s="21"/>
      <c r="D475" s="22" t="s">
        <v>45</v>
      </c>
      <c r="E475" s="23">
        <f>SUM(E476:E489)</f>
        <v>0</v>
      </c>
      <c r="F475" s="23">
        <f>SUM(F476:F489)</f>
        <v>0</v>
      </c>
      <c r="G475" s="23">
        <f>SUM(G476:G489)</f>
        <v>0</v>
      </c>
      <c r="H475" s="24"/>
    </row>
    <row r="476" spans="1:8" s="5" customFormat="1" ht="15" customHeight="1" hidden="1">
      <c r="A476" s="1" t="s">
        <v>42</v>
      </c>
      <c r="B476" s="1" t="s">
        <v>17</v>
      </c>
      <c r="C476" s="1"/>
      <c r="D476" s="2"/>
      <c r="E476" s="3"/>
      <c r="F476" s="3"/>
      <c r="G476" s="3"/>
      <c r="H476" s="4" t="e">
        <f aca="true" t="shared" si="25" ref="H476:H508">G476/E476</f>
        <v>#DIV/0!</v>
      </c>
    </row>
    <row r="477" spans="1:8" s="5" customFormat="1" ht="15" customHeight="1" hidden="1">
      <c r="A477" s="1" t="s">
        <v>42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42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42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42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42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42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42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42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42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42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42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42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5" customFormat="1" ht="15" customHeight="1" hidden="1">
      <c r="A489" s="1" t="s">
        <v>42</v>
      </c>
      <c r="B489" s="1" t="s">
        <v>17</v>
      </c>
      <c r="C489" s="1"/>
      <c r="D489" s="2"/>
      <c r="E489" s="3"/>
      <c r="F489" s="3"/>
      <c r="G489" s="3"/>
      <c r="H489" s="4" t="e">
        <f t="shared" si="25"/>
        <v>#DIV/0!</v>
      </c>
    </row>
    <row r="490" spans="1:8" s="25" customFormat="1" ht="45">
      <c r="A490" s="20" t="s">
        <v>42</v>
      </c>
      <c r="B490" s="20" t="s">
        <v>20</v>
      </c>
      <c r="C490" s="21"/>
      <c r="D490" s="22" t="s">
        <v>160</v>
      </c>
      <c r="E490" s="23">
        <f>SUM(E491:E508)</f>
        <v>22044.697</v>
      </c>
      <c r="F490" s="23">
        <f>SUM(F491:F508)</f>
        <v>3993.373</v>
      </c>
      <c r="G490" s="23">
        <f>SUM(G491:G508)</f>
        <v>3858.23</v>
      </c>
      <c r="H490" s="24">
        <f>G490/E490</f>
        <v>0.17501850898653767</v>
      </c>
    </row>
    <row r="491" spans="1:8" s="5" customFormat="1" ht="15">
      <c r="A491" s="1" t="s">
        <v>42</v>
      </c>
      <c r="B491" s="1" t="s">
        <v>20</v>
      </c>
      <c r="C491" s="1" t="s">
        <v>53</v>
      </c>
      <c r="D491" s="2" t="s">
        <v>54</v>
      </c>
      <c r="E491" s="3">
        <v>1414.976</v>
      </c>
      <c r="F491" s="3">
        <v>273.153</v>
      </c>
      <c r="G491" s="3">
        <v>273.153</v>
      </c>
      <c r="H491" s="4">
        <f t="shared" si="25"/>
        <v>0.19304426364828803</v>
      </c>
    </row>
    <row r="492" spans="1:8" s="5" customFormat="1" ht="45">
      <c r="A492" s="1" t="s">
        <v>42</v>
      </c>
      <c r="B492" s="1" t="s">
        <v>20</v>
      </c>
      <c r="C492" s="1" t="s">
        <v>57</v>
      </c>
      <c r="D492" s="2" t="s">
        <v>58</v>
      </c>
      <c r="E492" s="3">
        <v>427.322</v>
      </c>
      <c r="F492" s="3">
        <v>61.072</v>
      </c>
      <c r="G492" s="3">
        <v>61.072</v>
      </c>
      <c r="H492" s="4">
        <f t="shared" si="25"/>
        <v>0.1429179869044889</v>
      </c>
    </row>
    <row r="493" spans="1:8" s="5" customFormat="1" ht="30">
      <c r="A493" s="1" t="s">
        <v>42</v>
      </c>
      <c r="B493" s="1" t="s">
        <v>20</v>
      </c>
      <c r="C493" s="1" t="s">
        <v>73</v>
      </c>
      <c r="D493" s="2" t="s">
        <v>74</v>
      </c>
      <c r="E493" s="3">
        <v>11242.166</v>
      </c>
      <c r="F493" s="3">
        <v>2031.548</v>
      </c>
      <c r="G493" s="3">
        <v>1925.239</v>
      </c>
      <c r="H493" s="4">
        <f t="shared" si="25"/>
        <v>0.1712516075638805</v>
      </c>
    </row>
    <row r="494" spans="1:8" s="5" customFormat="1" ht="30">
      <c r="A494" s="1" t="s">
        <v>42</v>
      </c>
      <c r="B494" s="1" t="s">
        <v>20</v>
      </c>
      <c r="C494" s="1" t="s">
        <v>75</v>
      </c>
      <c r="D494" s="2" t="s">
        <v>76</v>
      </c>
      <c r="E494" s="3">
        <v>88.7</v>
      </c>
      <c r="F494" s="3">
        <v>11.27</v>
      </c>
      <c r="G494" s="3">
        <v>11.27</v>
      </c>
      <c r="H494" s="4">
        <f t="shared" si="25"/>
        <v>0.12705749718151071</v>
      </c>
    </row>
    <row r="495" spans="1:8" s="5" customFormat="1" ht="60" hidden="1">
      <c r="A495" s="1" t="s">
        <v>42</v>
      </c>
      <c r="B495" s="1" t="s">
        <v>20</v>
      </c>
      <c r="C495" s="1" t="s">
        <v>112</v>
      </c>
      <c r="D495" s="2" t="s">
        <v>113</v>
      </c>
      <c r="E495" s="3"/>
      <c r="F495" s="3"/>
      <c r="G495" s="3"/>
      <c r="H495" s="4" t="e">
        <f t="shared" si="25"/>
        <v>#DIV/0!</v>
      </c>
    </row>
    <row r="496" spans="1:8" s="5" customFormat="1" ht="45">
      <c r="A496" s="1" t="s">
        <v>42</v>
      </c>
      <c r="B496" s="1" t="s">
        <v>20</v>
      </c>
      <c r="C496" s="1" t="s">
        <v>77</v>
      </c>
      <c r="D496" s="2" t="s">
        <v>78</v>
      </c>
      <c r="E496" s="3">
        <v>3395.134</v>
      </c>
      <c r="F496" s="3">
        <v>490.599</v>
      </c>
      <c r="G496" s="3">
        <v>478.177</v>
      </c>
      <c r="H496" s="4">
        <f t="shared" si="25"/>
        <v>0.14084186367901827</v>
      </c>
    </row>
    <row r="497" spans="1:8" s="5" customFormat="1" ht="30">
      <c r="A497" s="1" t="s">
        <v>42</v>
      </c>
      <c r="B497" s="1" t="s">
        <v>20</v>
      </c>
      <c r="C497" s="1" t="s">
        <v>59</v>
      </c>
      <c r="D497" s="2" t="s">
        <v>60</v>
      </c>
      <c r="E497" s="3">
        <v>2513.354</v>
      </c>
      <c r="F497" s="3">
        <v>593.519</v>
      </c>
      <c r="G497" s="3">
        <v>577.107</v>
      </c>
      <c r="H497" s="4">
        <f t="shared" si="25"/>
        <v>0.22961628166983242</v>
      </c>
    </row>
    <row r="498" spans="1:8" s="5" customFormat="1" ht="15">
      <c r="A498" s="1" t="s">
        <v>42</v>
      </c>
      <c r="B498" s="1" t="s">
        <v>20</v>
      </c>
      <c r="C498" s="1" t="s">
        <v>132</v>
      </c>
      <c r="D498" s="2" t="s">
        <v>133</v>
      </c>
      <c r="E498" s="3">
        <v>2923.045</v>
      </c>
      <c r="F498" s="3">
        <v>511.758</v>
      </c>
      <c r="G498" s="3">
        <v>511.758</v>
      </c>
      <c r="H498" s="4">
        <f t="shared" si="25"/>
        <v>0.17507701728847827</v>
      </c>
    </row>
    <row r="499" spans="1:8" s="5" customFormat="1" ht="30" hidden="1">
      <c r="A499" s="1" t="s">
        <v>42</v>
      </c>
      <c r="B499" s="1" t="s">
        <v>20</v>
      </c>
      <c r="C499" s="1" t="s">
        <v>120</v>
      </c>
      <c r="D499" s="2" t="s">
        <v>121</v>
      </c>
      <c r="E499" s="3"/>
      <c r="F499" s="3"/>
      <c r="G499" s="3"/>
      <c r="H499" s="4" t="e">
        <f t="shared" si="25"/>
        <v>#DIV/0!</v>
      </c>
    </row>
    <row r="500" spans="1:8" s="5" customFormat="1" ht="15" hidden="1">
      <c r="A500" s="1" t="s">
        <v>42</v>
      </c>
      <c r="B500" s="1" t="s">
        <v>20</v>
      </c>
      <c r="C500" s="1" t="s">
        <v>69</v>
      </c>
      <c r="D500" s="2" t="s">
        <v>70</v>
      </c>
      <c r="E500" s="3"/>
      <c r="F500" s="3"/>
      <c r="G500" s="3"/>
      <c r="H500" s="4" t="e">
        <f t="shared" si="25"/>
        <v>#DIV/0!</v>
      </c>
    </row>
    <row r="501" spans="1:8" s="5" customFormat="1" ht="15" customHeight="1">
      <c r="A501" s="1" t="s">
        <v>42</v>
      </c>
      <c r="B501" s="1" t="s">
        <v>20</v>
      </c>
      <c r="C501" s="1" t="s">
        <v>71</v>
      </c>
      <c r="D501" s="2" t="s">
        <v>72</v>
      </c>
      <c r="E501" s="3">
        <v>40</v>
      </c>
      <c r="F501" s="3">
        <v>20.454</v>
      </c>
      <c r="G501" s="3">
        <v>20.454</v>
      </c>
      <c r="H501" s="4">
        <f t="shared" si="25"/>
        <v>0.51135</v>
      </c>
    </row>
    <row r="502" spans="1:8" s="5" customFormat="1" ht="15" customHeight="1" hidden="1">
      <c r="A502" s="1" t="s">
        <v>42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42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customHeight="1" hidden="1">
      <c r="A504" s="1" t="s">
        <v>42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customHeight="1" hidden="1">
      <c r="A505" s="1" t="s">
        <v>42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 customHeight="1" hidden="1">
      <c r="A506" s="1" t="s">
        <v>42</v>
      </c>
      <c r="B506" s="1" t="s">
        <v>20</v>
      </c>
      <c r="C506" s="1"/>
      <c r="D506" s="2"/>
      <c r="E506" s="3"/>
      <c r="F506" s="3"/>
      <c r="G506" s="3"/>
      <c r="H506" s="4" t="e">
        <f t="shared" si="25"/>
        <v>#DIV/0!</v>
      </c>
    </row>
    <row r="507" spans="1:8" s="5" customFormat="1" ht="15" hidden="1">
      <c r="A507" s="1" t="s">
        <v>42</v>
      </c>
      <c r="B507" s="1" t="s">
        <v>20</v>
      </c>
      <c r="C507" s="1"/>
      <c r="D507" s="2"/>
      <c r="E507" s="3"/>
      <c r="F507" s="3"/>
      <c r="G507" s="3"/>
      <c r="H507" s="4" t="e">
        <f t="shared" si="25"/>
        <v>#DIV/0!</v>
      </c>
    </row>
    <row r="508" spans="1:8" s="5" customFormat="1" ht="15" hidden="1">
      <c r="A508" s="1" t="s">
        <v>42</v>
      </c>
      <c r="B508" s="1" t="s">
        <v>20</v>
      </c>
      <c r="C508" s="1"/>
      <c r="D508" s="2"/>
      <c r="E508" s="3"/>
      <c r="F508" s="3"/>
      <c r="G508" s="3"/>
      <c r="H508" s="4" t="e">
        <f t="shared" si="25"/>
        <v>#DIV/0!</v>
      </c>
    </row>
    <row r="509" spans="1:8" s="5" customFormat="1" ht="15">
      <c r="A509" s="1"/>
      <c r="B509" s="1"/>
      <c r="C509" s="1"/>
      <c r="D509" s="2"/>
      <c r="E509" s="3"/>
      <c r="F509" s="3"/>
      <c r="G509" s="3"/>
      <c r="H509" s="4"/>
    </row>
    <row r="510" spans="1:8" s="19" customFormat="1" ht="28.5">
      <c r="A510" s="18" t="s">
        <v>43</v>
      </c>
      <c r="B510" s="18"/>
      <c r="C510" s="14"/>
      <c r="D510" s="13" t="s">
        <v>11</v>
      </c>
      <c r="E510" s="15">
        <f>E511+E526+E541+E556+E571</f>
        <v>5425.886</v>
      </c>
      <c r="F510" s="15">
        <f>F511+F526+F541+F556+F571</f>
        <v>1162.424</v>
      </c>
      <c r="G510" s="15">
        <f>G511+G526+G541+G556+G571</f>
        <v>1162.422</v>
      </c>
      <c r="H510" s="16">
        <f>G510/E510</f>
        <v>0.21423634775961012</v>
      </c>
    </row>
    <row r="511" spans="1:8" s="25" customFormat="1" ht="30">
      <c r="A511" s="20" t="s">
        <v>43</v>
      </c>
      <c r="B511" s="20" t="s">
        <v>16</v>
      </c>
      <c r="C511" s="21"/>
      <c r="D511" s="22" t="s">
        <v>161</v>
      </c>
      <c r="E511" s="23">
        <f>SUM(E512:E525)</f>
        <v>0</v>
      </c>
      <c r="F511" s="23">
        <f>SUM(F512:F525)</f>
        <v>0</v>
      </c>
      <c r="G511" s="23">
        <f>SUM(G512:G525)</f>
        <v>0</v>
      </c>
      <c r="H511" s="24"/>
    </row>
    <row r="512" spans="1:8" s="5" customFormat="1" ht="30" hidden="1">
      <c r="A512" s="1" t="s">
        <v>43</v>
      </c>
      <c r="B512" s="1" t="s">
        <v>16</v>
      </c>
      <c r="C512" s="1" t="s">
        <v>59</v>
      </c>
      <c r="D512" s="2" t="s">
        <v>60</v>
      </c>
      <c r="E512" s="3"/>
      <c r="F512" s="3"/>
      <c r="G512" s="3"/>
      <c r="H512" s="4" t="e">
        <f aca="true" t="shared" si="26" ref="H512:H523">G512/E512</f>
        <v>#DIV/0!</v>
      </c>
    </row>
    <row r="513" spans="1:8" s="5" customFormat="1" ht="17.25" customHeight="1" hidden="1">
      <c r="A513" s="1" t="s">
        <v>43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43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43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43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43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43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43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43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customHeight="1" hidden="1">
      <c r="A521" s="1" t="s">
        <v>43</v>
      </c>
      <c r="B521" s="1" t="s">
        <v>16</v>
      </c>
      <c r="C521" s="1"/>
      <c r="D521" s="2"/>
      <c r="E521" s="3"/>
      <c r="F521" s="3"/>
      <c r="G521" s="3"/>
      <c r="H521" s="4" t="e">
        <f t="shared" si="26"/>
        <v>#DIV/0!</v>
      </c>
    </row>
    <row r="522" spans="1:8" s="5" customFormat="1" ht="15" customHeight="1" hidden="1">
      <c r="A522" s="1" t="s">
        <v>43</v>
      </c>
      <c r="B522" s="1" t="s">
        <v>16</v>
      </c>
      <c r="C522" s="1"/>
      <c r="D522" s="2"/>
      <c r="E522" s="3"/>
      <c r="F522" s="3"/>
      <c r="G522" s="3"/>
      <c r="H522" s="4" t="e">
        <f t="shared" si="26"/>
        <v>#DIV/0!</v>
      </c>
    </row>
    <row r="523" spans="1:8" s="5" customFormat="1" ht="15" customHeight="1" hidden="1">
      <c r="A523" s="1" t="s">
        <v>43</v>
      </c>
      <c r="B523" s="1" t="s">
        <v>16</v>
      </c>
      <c r="C523" s="1"/>
      <c r="D523" s="2"/>
      <c r="E523" s="3"/>
      <c r="F523" s="3"/>
      <c r="G523" s="3"/>
      <c r="H523" s="4" t="e">
        <f t="shared" si="26"/>
        <v>#DIV/0!</v>
      </c>
    </row>
    <row r="524" spans="1:8" s="5" customFormat="1" ht="15" hidden="1">
      <c r="A524" s="1" t="s">
        <v>43</v>
      </c>
      <c r="B524" s="1" t="s">
        <v>16</v>
      </c>
      <c r="C524" s="1"/>
      <c r="D524" s="2"/>
      <c r="E524" s="3"/>
      <c r="F524" s="3"/>
      <c r="G524" s="3"/>
      <c r="H524" s="4" t="e">
        <f>G524/E524</f>
        <v>#DIV/0!</v>
      </c>
    </row>
    <row r="525" spans="1:8" s="5" customFormat="1" ht="15" hidden="1">
      <c r="A525" s="1" t="s">
        <v>43</v>
      </c>
      <c r="B525" s="1" t="s">
        <v>16</v>
      </c>
      <c r="C525" s="1"/>
      <c r="D525" s="2"/>
      <c r="E525" s="3"/>
      <c r="F525" s="3"/>
      <c r="G525" s="3"/>
      <c r="H525" s="4" t="e">
        <f>G525/E525</f>
        <v>#DIV/0!</v>
      </c>
    </row>
    <row r="526" spans="1:8" s="25" customFormat="1" ht="45">
      <c r="A526" s="20" t="s">
        <v>43</v>
      </c>
      <c r="B526" s="20" t="s">
        <v>17</v>
      </c>
      <c r="C526" s="21"/>
      <c r="D526" s="22" t="s">
        <v>46</v>
      </c>
      <c r="E526" s="23">
        <f>SUM(E527:E540)</f>
        <v>0</v>
      </c>
      <c r="F526" s="23">
        <f>SUM(F527:F540)</f>
        <v>0</v>
      </c>
      <c r="G526" s="23">
        <f>SUM(G527:G540)</f>
        <v>0</v>
      </c>
      <c r="H526" s="24"/>
    </row>
    <row r="527" spans="1:8" s="5" customFormat="1" ht="30" hidden="1">
      <c r="A527" s="1" t="s">
        <v>43</v>
      </c>
      <c r="B527" s="1" t="s">
        <v>17</v>
      </c>
      <c r="C527" s="1" t="s">
        <v>59</v>
      </c>
      <c r="D527" s="2" t="s">
        <v>60</v>
      </c>
      <c r="E527" s="3"/>
      <c r="F527" s="3"/>
      <c r="G527" s="3"/>
      <c r="H527" s="4" t="e">
        <f aca="true" t="shared" si="27" ref="H527:H538">G527/E527</f>
        <v>#DIV/0!</v>
      </c>
    </row>
    <row r="528" spans="1:8" s="5" customFormat="1" ht="15" customHeight="1" hidden="1">
      <c r="A528" s="1" t="s">
        <v>43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43</v>
      </c>
      <c r="B529" s="1" t="s">
        <v>17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customHeight="1" hidden="1">
      <c r="A530" s="1" t="s">
        <v>43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43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43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43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43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43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customHeight="1" hidden="1">
      <c r="A536" s="1" t="s">
        <v>43</v>
      </c>
      <c r="B536" s="1" t="s">
        <v>17</v>
      </c>
      <c r="C536" s="1"/>
      <c r="D536" s="2"/>
      <c r="E536" s="3"/>
      <c r="F536" s="3"/>
      <c r="G536" s="3"/>
      <c r="H536" s="4" t="e">
        <f t="shared" si="27"/>
        <v>#DIV/0!</v>
      </c>
    </row>
    <row r="537" spans="1:8" s="5" customFormat="1" ht="15" customHeight="1" hidden="1">
      <c r="A537" s="1" t="s">
        <v>43</v>
      </c>
      <c r="B537" s="1" t="s">
        <v>17</v>
      </c>
      <c r="C537" s="1"/>
      <c r="D537" s="2"/>
      <c r="E537" s="3"/>
      <c r="F537" s="3"/>
      <c r="G537" s="3"/>
      <c r="H537" s="4" t="e">
        <f t="shared" si="27"/>
        <v>#DIV/0!</v>
      </c>
    </row>
    <row r="538" spans="1:8" s="5" customFormat="1" ht="15" customHeight="1" hidden="1">
      <c r="A538" s="1" t="s">
        <v>43</v>
      </c>
      <c r="B538" s="1" t="s">
        <v>17</v>
      </c>
      <c r="C538" s="1"/>
      <c r="D538" s="2"/>
      <c r="E538" s="3"/>
      <c r="F538" s="3"/>
      <c r="G538" s="3"/>
      <c r="H538" s="4" t="e">
        <f t="shared" si="27"/>
        <v>#DIV/0!</v>
      </c>
    </row>
    <row r="539" spans="1:8" s="5" customFormat="1" ht="15" hidden="1">
      <c r="A539" s="1" t="s">
        <v>43</v>
      </c>
      <c r="B539" s="1" t="s">
        <v>17</v>
      </c>
      <c r="C539" s="1"/>
      <c r="D539" s="2"/>
      <c r="E539" s="3"/>
      <c r="F539" s="3"/>
      <c r="G539" s="3"/>
      <c r="H539" s="4" t="e">
        <f>G539/E539</f>
        <v>#DIV/0!</v>
      </c>
    </row>
    <row r="540" spans="1:8" s="5" customFormat="1" ht="15" hidden="1">
      <c r="A540" s="1" t="s">
        <v>43</v>
      </c>
      <c r="B540" s="1" t="s">
        <v>17</v>
      </c>
      <c r="C540" s="1"/>
      <c r="D540" s="2"/>
      <c r="E540" s="3"/>
      <c r="F540" s="3"/>
      <c r="G540" s="3"/>
      <c r="H540" s="4" t="e">
        <f>G540/E540</f>
        <v>#DIV/0!</v>
      </c>
    </row>
    <row r="541" spans="1:8" s="25" customFormat="1" ht="45">
      <c r="A541" s="20" t="s">
        <v>43</v>
      </c>
      <c r="B541" s="20" t="s">
        <v>20</v>
      </c>
      <c r="C541" s="21"/>
      <c r="D541" s="22" t="s">
        <v>135</v>
      </c>
      <c r="E541" s="23">
        <f>SUM(E542:E555)</f>
        <v>500</v>
      </c>
      <c r="F541" s="23">
        <f>SUM(F542:F555)</f>
        <v>0</v>
      </c>
      <c r="G541" s="23">
        <f>SUM(G542:G555)</f>
        <v>0</v>
      </c>
      <c r="H541" s="24">
        <f aca="true" t="shared" si="28" ref="H541:H555">G541/E541</f>
        <v>0</v>
      </c>
    </row>
    <row r="542" spans="1:8" s="5" customFormat="1" ht="30">
      <c r="A542" s="1" t="s">
        <v>43</v>
      </c>
      <c r="B542" s="1" t="s">
        <v>20</v>
      </c>
      <c r="C542" s="1" t="s">
        <v>59</v>
      </c>
      <c r="D542" s="2" t="s">
        <v>60</v>
      </c>
      <c r="E542" s="3">
        <v>500</v>
      </c>
      <c r="F542" s="3">
        <v>0</v>
      </c>
      <c r="G542" s="3">
        <v>0</v>
      </c>
      <c r="H542" s="4">
        <f t="shared" si="28"/>
        <v>0</v>
      </c>
    </row>
    <row r="543" spans="1:8" s="5" customFormat="1" ht="15" hidden="1">
      <c r="A543" s="1" t="s">
        <v>43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43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customHeight="1" hidden="1">
      <c r="A545" s="1" t="s">
        <v>43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43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43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43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43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43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customHeight="1" hidden="1">
      <c r="A551" s="1" t="s">
        <v>43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customHeight="1" hidden="1">
      <c r="A552" s="1" t="s">
        <v>43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5" customFormat="1" ht="15" customHeight="1" hidden="1">
      <c r="A553" s="1" t="s">
        <v>43</v>
      </c>
      <c r="B553" s="1" t="s">
        <v>20</v>
      </c>
      <c r="C553" s="1"/>
      <c r="D553" s="2"/>
      <c r="E553" s="3"/>
      <c r="F553" s="3"/>
      <c r="G553" s="3"/>
      <c r="H553" s="4" t="e">
        <f t="shared" si="28"/>
        <v>#DIV/0!</v>
      </c>
    </row>
    <row r="554" spans="1:8" s="5" customFormat="1" ht="15" hidden="1">
      <c r="A554" s="1" t="s">
        <v>43</v>
      </c>
      <c r="B554" s="1" t="s">
        <v>20</v>
      </c>
      <c r="C554" s="1"/>
      <c r="D554" s="2"/>
      <c r="E554" s="3"/>
      <c r="F554" s="3"/>
      <c r="G554" s="3"/>
      <c r="H554" s="4" t="e">
        <f t="shared" si="28"/>
        <v>#DIV/0!</v>
      </c>
    </row>
    <row r="555" spans="1:8" s="5" customFormat="1" ht="15" hidden="1">
      <c r="A555" s="1" t="s">
        <v>43</v>
      </c>
      <c r="B555" s="1" t="s">
        <v>20</v>
      </c>
      <c r="C555" s="1"/>
      <c r="D555" s="2"/>
      <c r="E555" s="3"/>
      <c r="F555" s="3"/>
      <c r="G555" s="3"/>
      <c r="H555" s="4" t="e">
        <f t="shared" si="28"/>
        <v>#DIV/0!</v>
      </c>
    </row>
    <row r="556" spans="1:8" s="25" customFormat="1" ht="60">
      <c r="A556" s="20" t="s">
        <v>43</v>
      </c>
      <c r="B556" s="20" t="s">
        <v>21</v>
      </c>
      <c r="C556" s="21"/>
      <c r="D556" s="22" t="s">
        <v>136</v>
      </c>
      <c r="E556" s="23">
        <f>SUM(E557:E570)</f>
        <v>991.603</v>
      </c>
      <c r="F556" s="23">
        <f>SUM(F557:F570)</f>
        <v>0</v>
      </c>
      <c r="G556" s="23">
        <f>SUM(G557:G570)</f>
        <v>0</v>
      </c>
      <c r="H556" s="24">
        <f aca="true" t="shared" si="29" ref="H556:H585">G556/E556</f>
        <v>0</v>
      </c>
    </row>
    <row r="557" spans="1:8" s="5" customFormat="1" ht="15">
      <c r="A557" s="1" t="s">
        <v>43</v>
      </c>
      <c r="B557" s="1" t="s">
        <v>21</v>
      </c>
      <c r="C557" s="1" t="s">
        <v>87</v>
      </c>
      <c r="D557" s="2" t="s">
        <v>88</v>
      </c>
      <c r="E557" s="3">
        <v>991.603</v>
      </c>
      <c r="F557" s="3">
        <v>0</v>
      </c>
      <c r="G557" s="3">
        <v>0</v>
      </c>
      <c r="H557" s="4">
        <f t="shared" si="29"/>
        <v>0</v>
      </c>
    </row>
    <row r="558" spans="1:8" s="5" customFormat="1" ht="15" customHeight="1" hidden="1">
      <c r="A558" s="1" t="s">
        <v>43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43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customHeight="1" hidden="1">
      <c r="A560" s="1" t="s">
        <v>43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43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43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43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43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43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customHeight="1" hidden="1">
      <c r="A566" s="1" t="s">
        <v>43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customHeight="1" hidden="1">
      <c r="A567" s="1" t="s">
        <v>43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15" customHeight="1" hidden="1">
      <c r="A568" s="1" t="s">
        <v>43</v>
      </c>
      <c r="B568" s="1" t="s">
        <v>21</v>
      </c>
      <c r="C568" s="1"/>
      <c r="D568" s="2"/>
      <c r="E568" s="3"/>
      <c r="F568" s="3"/>
      <c r="G568" s="3"/>
      <c r="H568" s="4" t="e">
        <f t="shared" si="29"/>
        <v>#DIV/0!</v>
      </c>
    </row>
    <row r="569" spans="1:8" s="5" customFormat="1" ht="15" hidden="1">
      <c r="A569" s="1" t="s">
        <v>43</v>
      </c>
      <c r="B569" s="1" t="s">
        <v>21</v>
      </c>
      <c r="C569" s="1"/>
      <c r="D569" s="2"/>
      <c r="E569" s="3"/>
      <c r="F569" s="3"/>
      <c r="G569" s="3"/>
      <c r="H569" s="4" t="e">
        <f t="shared" si="29"/>
        <v>#DIV/0!</v>
      </c>
    </row>
    <row r="570" spans="1:8" s="5" customFormat="1" ht="15" hidden="1">
      <c r="A570" s="1" t="s">
        <v>43</v>
      </c>
      <c r="B570" s="1" t="s">
        <v>21</v>
      </c>
      <c r="C570" s="1"/>
      <c r="D570" s="2"/>
      <c r="E570" s="3"/>
      <c r="F570" s="3"/>
      <c r="G570" s="3"/>
      <c r="H570" s="4" t="e">
        <f t="shared" si="29"/>
        <v>#DIV/0!</v>
      </c>
    </row>
    <row r="571" spans="1:8" s="5" customFormat="1" ht="45">
      <c r="A571" s="20" t="s">
        <v>43</v>
      </c>
      <c r="B571" s="20" t="s">
        <v>22</v>
      </c>
      <c r="C571" s="1"/>
      <c r="D571" s="22" t="s">
        <v>137</v>
      </c>
      <c r="E571" s="23">
        <f>SUM(E572:E585)</f>
        <v>3934.2830000000004</v>
      </c>
      <c r="F571" s="23">
        <f>SUM(F572:F585)</f>
        <v>1162.424</v>
      </c>
      <c r="G571" s="23">
        <f>SUM(G572:G585)</f>
        <v>1162.422</v>
      </c>
      <c r="H571" s="24">
        <f t="shared" si="29"/>
        <v>0.29545968096346903</v>
      </c>
    </row>
    <row r="572" spans="1:8" s="5" customFormat="1" ht="30">
      <c r="A572" s="1" t="s">
        <v>43</v>
      </c>
      <c r="B572" s="1" t="s">
        <v>22</v>
      </c>
      <c r="C572" s="1" t="s">
        <v>73</v>
      </c>
      <c r="D572" s="2" t="s">
        <v>74</v>
      </c>
      <c r="E572" s="3">
        <v>2996.376</v>
      </c>
      <c r="F572" s="3">
        <v>918.381</v>
      </c>
      <c r="G572" s="3">
        <v>918.379</v>
      </c>
      <c r="H572" s="4">
        <f t="shared" si="29"/>
        <v>0.30649658120342704</v>
      </c>
    </row>
    <row r="573" spans="1:8" s="5" customFormat="1" ht="30">
      <c r="A573" s="1" t="s">
        <v>43</v>
      </c>
      <c r="B573" s="1" t="s">
        <v>22</v>
      </c>
      <c r="C573" s="1" t="s">
        <v>75</v>
      </c>
      <c r="D573" s="2" t="s">
        <v>76</v>
      </c>
      <c r="E573" s="3">
        <v>3</v>
      </c>
      <c r="F573" s="3">
        <v>0</v>
      </c>
      <c r="G573" s="3">
        <v>0</v>
      </c>
      <c r="H573" s="4">
        <f t="shared" si="29"/>
        <v>0</v>
      </c>
    </row>
    <row r="574" spans="1:8" s="5" customFormat="1" ht="45">
      <c r="A574" s="1" t="s">
        <v>43</v>
      </c>
      <c r="B574" s="1" t="s">
        <v>22</v>
      </c>
      <c r="C574" s="1" t="s">
        <v>77</v>
      </c>
      <c r="D574" s="2" t="s">
        <v>78</v>
      </c>
      <c r="E574" s="3">
        <v>904.907</v>
      </c>
      <c r="F574" s="3">
        <v>244.043</v>
      </c>
      <c r="G574" s="3">
        <v>244.043</v>
      </c>
      <c r="H574" s="4">
        <f t="shared" si="29"/>
        <v>0.26968848732521683</v>
      </c>
    </row>
    <row r="575" spans="1:8" s="5" customFormat="1" ht="30">
      <c r="A575" s="1" t="s">
        <v>43</v>
      </c>
      <c r="B575" s="1" t="s">
        <v>22</v>
      </c>
      <c r="C575" s="1" t="s">
        <v>59</v>
      </c>
      <c r="D575" s="2" t="s">
        <v>60</v>
      </c>
      <c r="E575" s="3">
        <v>30</v>
      </c>
      <c r="F575" s="3">
        <v>0</v>
      </c>
      <c r="G575" s="3">
        <v>0</v>
      </c>
      <c r="H575" s="4">
        <f t="shared" si="29"/>
        <v>0</v>
      </c>
    </row>
    <row r="576" spans="1:8" s="5" customFormat="1" ht="15.75" customHeight="1" hidden="1">
      <c r="A576" s="1" t="s">
        <v>43</v>
      </c>
      <c r="B576" s="1" t="s">
        <v>22</v>
      </c>
      <c r="C576" s="1"/>
      <c r="D576" s="2"/>
      <c r="E576" s="3"/>
      <c r="F576" s="3"/>
      <c r="G576" s="3"/>
      <c r="H576" s="4" t="e">
        <f t="shared" si="29"/>
        <v>#DIV/0!</v>
      </c>
    </row>
    <row r="577" spans="1:8" s="5" customFormat="1" ht="15" hidden="1">
      <c r="A577" s="1" t="s">
        <v>43</v>
      </c>
      <c r="B577" s="1" t="s">
        <v>22</v>
      </c>
      <c r="C577" s="1"/>
      <c r="D577" s="2"/>
      <c r="E577" s="3"/>
      <c r="F577" s="3"/>
      <c r="G577" s="3"/>
      <c r="H577" s="4" t="e">
        <f t="shared" si="29"/>
        <v>#DIV/0!</v>
      </c>
    </row>
    <row r="578" spans="1:8" s="5" customFormat="1" ht="15" hidden="1">
      <c r="A578" s="1" t="s">
        <v>43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43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43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43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43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 hidden="1">
      <c r="A583" s="1" t="s">
        <v>43</v>
      </c>
      <c r="B583" s="1" t="s">
        <v>22</v>
      </c>
      <c r="C583" s="1"/>
      <c r="D583" s="2"/>
      <c r="E583" s="3"/>
      <c r="F583" s="3"/>
      <c r="G583" s="3"/>
      <c r="H583" s="4" t="e">
        <f t="shared" si="29"/>
        <v>#DIV/0!</v>
      </c>
    </row>
    <row r="584" spans="1:8" s="5" customFormat="1" ht="15" hidden="1">
      <c r="A584" s="1" t="s">
        <v>43</v>
      </c>
      <c r="B584" s="1" t="s">
        <v>22</v>
      </c>
      <c r="C584" s="1"/>
      <c r="D584" s="2"/>
      <c r="E584" s="3"/>
      <c r="F584" s="3"/>
      <c r="G584" s="3"/>
      <c r="H584" s="4" t="e">
        <f t="shared" si="29"/>
        <v>#DIV/0!</v>
      </c>
    </row>
    <row r="585" spans="1:8" s="5" customFormat="1" ht="15" hidden="1">
      <c r="A585" s="1" t="s">
        <v>43</v>
      </c>
      <c r="B585" s="1" t="s">
        <v>22</v>
      </c>
      <c r="C585" s="1"/>
      <c r="D585" s="2"/>
      <c r="E585" s="3"/>
      <c r="F585" s="3"/>
      <c r="G585" s="3"/>
      <c r="H585" s="4" t="e">
        <f t="shared" si="29"/>
        <v>#DIV/0!</v>
      </c>
    </row>
    <row r="586" spans="1:8" s="5" customFormat="1" ht="15">
      <c r="A586" s="1"/>
      <c r="B586" s="1"/>
      <c r="C586" s="1"/>
      <c r="D586" s="2"/>
      <c r="E586" s="3"/>
      <c r="F586" s="3"/>
      <c r="G586" s="3"/>
      <c r="H586" s="4"/>
    </row>
    <row r="587" spans="1:8" s="19" customFormat="1" ht="28.5">
      <c r="A587" s="18" t="s">
        <v>44</v>
      </c>
      <c r="B587" s="18"/>
      <c r="C587" s="14"/>
      <c r="D587" s="13" t="s">
        <v>12</v>
      </c>
      <c r="E587" s="15">
        <f>E588+E604+E620</f>
        <v>121217.25000000001</v>
      </c>
      <c r="F587" s="15">
        <f>F588+F604+F620</f>
        <v>26433.401</v>
      </c>
      <c r="G587" s="15">
        <f>G588+G604+G620</f>
        <v>26433.348</v>
      </c>
      <c r="H587" s="16">
        <f>G587/E587</f>
        <v>0.21806589408685645</v>
      </c>
    </row>
    <row r="588" spans="1:8" s="25" customFormat="1" ht="60">
      <c r="A588" s="20" t="s">
        <v>44</v>
      </c>
      <c r="B588" s="20" t="s">
        <v>16</v>
      </c>
      <c r="C588" s="21"/>
      <c r="D588" s="22" t="s">
        <v>47</v>
      </c>
      <c r="E588" s="23">
        <f>SUM(E589:E603)</f>
        <v>110455.676</v>
      </c>
      <c r="F588" s="23">
        <f>SUM(F589:F603)</f>
        <v>24697.725000000002</v>
      </c>
      <c r="G588" s="23">
        <f>SUM(G589:G603)</f>
        <v>24697.725000000002</v>
      </c>
      <c r="H588" s="24">
        <f aca="true" t="shared" si="30" ref="H588:H601">G588/E588</f>
        <v>0.2235985138509315</v>
      </c>
    </row>
    <row r="589" spans="1:8" s="5" customFormat="1" ht="15">
      <c r="A589" s="1" t="s">
        <v>44</v>
      </c>
      <c r="B589" s="1" t="s">
        <v>16</v>
      </c>
      <c r="C589" s="1" t="s">
        <v>89</v>
      </c>
      <c r="D589" s="2" t="s">
        <v>90</v>
      </c>
      <c r="E589" s="3">
        <v>61780</v>
      </c>
      <c r="F589" s="3">
        <v>11409.400000000001</v>
      </c>
      <c r="G589" s="3">
        <v>11409.400000000001</v>
      </c>
      <c r="H589" s="4">
        <f t="shared" si="30"/>
        <v>0.18467788928455814</v>
      </c>
    </row>
    <row r="590" spans="1:8" s="5" customFormat="1" ht="15">
      <c r="A590" s="1" t="s">
        <v>44</v>
      </c>
      <c r="B590" s="1" t="s">
        <v>16</v>
      </c>
      <c r="C590" s="1" t="s">
        <v>91</v>
      </c>
      <c r="D590" s="2" t="s">
        <v>92</v>
      </c>
      <c r="E590" s="3">
        <v>1823</v>
      </c>
      <c r="F590" s="3">
        <v>455.475</v>
      </c>
      <c r="G590" s="3">
        <v>455.475</v>
      </c>
      <c r="H590" s="4">
        <f t="shared" si="30"/>
        <v>0.24984914975315414</v>
      </c>
    </row>
    <row r="591" spans="1:8" s="5" customFormat="1" ht="15">
      <c r="A591" s="1" t="s">
        <v>44</v>
      </c>
      <c r="B591" s="1" t="s">
        <v>16</v>
      </c>
      <c r="C591" s="1" t="s">
        <v>85</v>
      </c>
      <c r="D591" s="2" t="s">
        <v>86</v>
      </c>
      <c r="E591" s="3">
        <v>46852.676</v>
      </c>
      <c r="F591" s="3">
        <v>12832.85</v>
      </c>
      <c r="G591" s="3">
        <v>12832.85</v>
      </c>
      <c r="H591" s="4">
        <f t="shared" si="30"/>
        <v>0.2738979092677652</v>
      </c>
    </row>
    <row r="592" spans="1:8" s="5" customFormat="1" ht="15" hidden="1">
      <c r="A592" s="1" t="s">
        <v>44</v>
      </c>
      <c r="B592" s="1" t="s">
        <v>16</v>
      </c>
      <c r="C592" s="1"/>
      <c r="D592" s="2"/>
      <c r="E592" s="3"/>
      <c r="F592" s="3"/>
      <c r="G592" s="3"/>
      <c r="H592" s="4" t="e">
        <f t="shared" si="30"/>
        <v>#DIV/0!</v>
      </c>
    </row>
    <row r="593" spans="1:8" s="5" customFormat="1" ht="15" customHeight="1" hidden="1">
      <c r="A593" s="1" t="s">
        <v>44</v>
      </c>
      <c r="B593" s="1" t="s">
        <v>16</v>
      </c>
      <c r="C593" s="1"/>
      <c r="D593" s="2"/>
      <c r="E593" s="3"/>
      <c r="F593" s="3"/>
      <c r="G593" s="3"/>
      <c r="H593" s="4" t="e">
        <f t="shared" si="30"/>
        <v>#DIV/0!</v>
      </c>
    </row>
    <row r="594" spans="1:8" s="5" customFormat="1" ht="15" customHeight="1" hidden="1">
      <c r="A594" s="1" t="s">
        <v>44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44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customHeight="1" hidden="1">
      <c r="A596" s="1" t="s">
        <v>44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44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customHeight="1" hidden="1">
      <c r="A598" s="1" t="s">
        <v>44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hidden="1">
      <c r="A599" s="1" t="s">
        <v>44</v>
      </c>
      <c r="B599" s="1" t="s">
        <v>16</v>
      </c>
      <c r="C599" s="1"/>
      <c r="D599" s="2"/>
      <c r="E599" s="3"/>
      <c r="F599" s="3"/>
      <c r="G599" s="3"/>
      <c r="H599" s="4" t="e">
        <f t="shared" si="30"/>
        <v>#DIV/0!</v>
      </c>
    </row>
    <row r="600" spans="1:8" s="5" customFormat="1" ht="15" customHeight="1" hidden="1">
      <c r="A600" s="1" t="s">
        <v>44</v>
      </c>
      <c r="B600" s="1" t="s">
        <v>16</v>
      </c>
      <c r="C600" s="1"/>
      <c r="D600" s="2"/>
      <c r="E600" s="3"/>
      <c r="F600" s="3"/>
      <c r="G600" s="3"/>
      <c r="H600" s="4" t="e">
        <f t="shared" si="30"/>
        <v>#DIV/0!</v>
      </c>
    </row>
    <row r="601" spans="1:8" s="5" customFormat="1" ht="15" customHeight="1" hidden="1">
      <c r="A601" s="1" t="s">
        <v>44</v>
      </c>
      <c r="B601" s="1" t="s">
        <v>16</v>
      </c>
      <c r="C601" s="1"/>
      <c r="D601" s="2"/>
      <c r="E601" s="3"/>
      <c r="F601" s="3"/>
      <c r="G601" s="3"/>
      <c r="H601" s="4" t="e">
        <f t="shared" si="30"/>
        <v>#DIV/0!</v>
      </c>
    </row>
    <row r="602" spans="1:8" s="5" customFormat="1" ht="15" hidden="1">
      <c r="A602" s="1" t="s">
        <v>44</v>
      </c>
      <c r="B602" s="1" t="s">
        <v>16</v>
      </c>
      <c r="C602" s="1"/>
      <c r="D602" s="2"/>
      <c r="E602" s="3"/>
      <c r="F602" s="3"/>
      <c r="G602" s="3"/>
      <c r="H602" s="4" t="e">
        <f>G602/E602</f>
        <v>#DIV/0!</v>
      </c>
    </row>
    <row r="603" spans="1:8" s="5" customFormat="1" ht="15" hidden="1">
      <c r="A603" s="1" t="s">
        <v>44</v>
      </c>
      <c r="B603" s="1" t="s">
        <v>16</v>
      </c>
      <c r="C603" s="1"/>
      <c r="D603" s="2"/>
      <c r="E603" s="3"/>
      <c r="F603" s="3"/>
      <c r="G603" s="3"/>
      <c r="H603" s="4" t="e">
        <f>G603/E603</f>
        <v>#DIV/0!</v>
      </c>
    </row>
    <row r="604" spans="1:8" s="25" customFormat="1" ht="30">
      <c r="A604" s="20" t="s">
        <v>44</v>
      </c>
      <c r="B604" s="20" t="s">
        <v>17</v>
      </c>
      <c r="C604" s="21"/>
      <c r="D604" s="22" t="s">
        <v>48</v>
      </c>
      <c r="E604" s="23">
        <f>SUM(E605:E619)</f>
        <v>1.637</v>
      </c>
      <c r="F604" s="23">
        <f>SUM(F605:F619)</f>
        <v>1.052</v>
      </c>
      <c r="G604" s="23">
        <f>SUM(G605:G619)</f>
        <v>1.052</v>
      </c>
      <c r="H604" s="24">
        <f>G604/E604</f>
        <v>0.6426389737324374</v>
      </c>
    </row>
    <row r="605" spans="1:8" s="5" customFormat="1" ht="15" customHeight="1">
      <c r="A605" s="1" t="s">
        <v>44</v>
      </c>
      <c r="B605" s="1" t="s">
        <v>17</v>
      </c>
      <c r="C605" s="1" t="s">
        <v>93</v>
      </c>
      <c r="D605" s="2" t="s">
        <v>94</v>
      </c>
      <c r="E605" s="3">
        <v>1.637</v>
      </c>
      <c r="F605" s="3">
        <v>1.052</v>
      </c>
      <c r="G605" s="3">
        <v>1.052</v>
      </c>
      <c r="H605" s="4">
        <f aca="true" t="shared" si="31" ref="H605:H617">G605/E605</f>
        <v>0.6426389737324374</v>
      </c>
    </row>
    <row r="606" spans="1:8" s="5" customFormat="1" ht="15" customHeight="1" hidden="1">
      <c r="A606" s="1" t="s">
        <v>44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44</v>
      </c>
      <c r="B607" s="1" t="s">
        <v>17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customHeight="1" hidden="1">
      <c r="A608" s="1" t="s">
        <v>44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44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44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44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44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44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44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customHeight="1" hidden="1">
      <c r="A615" s="1" t="s">
        <v>44</v>
      </c>
      <c r="B615" s="1" t="s">
        <v>17</v>
      </c>
      <c r="C615" s="1"/>
      <c r="D615" s="2"/>
      <c r="E615" s="3"/>
      <c r="F615" s="3"/>
      <c r="G615" s="3"/>
      <c r="H615" s="4" t="e">
        <f t="shared" si="31"/>
        <v>#DIV/0!</v>
      </c>
    </row>
    <row r="616" spans="1:8" s="5" customFormat="1" ht="15" customHeight="1" hidden="1">
      <c r="A616" s="1" t="s">
        <v>44</v>
      </c>
      <c r="B616" s="1" t="s">
        <v>17</v>
      </c>
      <c r="C616" s="1"/>
      <c r="D616" s="2"/>
      <c r="E616" s="3"/>
      <c r="F616" s="3"/>
      <c r="G616" s="3"/>
      <c r="H616" s="4" t="e">
        <f t="shared" si="31"/>
        <v>#DIV/0!</v>
      </c>
    </row>
    <row r="617" spans="1:8" s="5" customFormat="1" ht="15" customHeight="1" hidden="1">
      <c r="A617" s="1" t="s">
        <v>44</v>
      </c>
      <c r="B617" s="1" t="s">
        <v>17</v>
      </c>
      <c r="C617" s="1"/>
      <c r="D617" s="2"/>
      <c r="E617" s="3"/>
      <c r="F617" s="3"/>
      <c r="G617" s="3"/>
      <c r="H617" s="4" t="e">
        <f t="shared" si="31"/>
        <v>#DIV/0!</v>
      </c>
    </row>
    <row r="618" spans="1:8" s="5" customFormat="1" ht="15" hidden="1">
      <c r="A618" s="1" t="s">
        <v>44</v>
      </c>
      <c r="B618" s="1" t="s">
        <v>17</v>
      </c>
      <c r="C618" s="1"/>
      <c r="D618" s="2"/>
      <c r="E618" s="3"/>
      <c r="F618" s="3"/>
      <c r="G618" s="3"/>
      <c r="H618" s="4" t="e">
        <f>G618/E618</f>
        <v>#DIV/0!</v>
      </c>
    </row>
    <row r="619" spans="1:8" s="5" customFormat="1" ht="15" hidden="1">
      <c r="A619" s="1" t="s">
        <v>44</v>
      </c>
      <c r="B619" s="1" t="s">
        <v>17</v>
      </c>
      <c r="C619" s="1"/>
      <c r="D619" s="2"/>
      <c r="E619" s="3"/>
      <c r="F619" s="3"/>
      <c r="G619" s="3"/>
      <c r="H619" s="4" t="e">
        <f>G619/E619</f>
        <v>#DIV/0!</v>
      </c>
    </row>
    <row r="620" spans="1:8" s="25" customFormat="1" ht="30">
      <c r="A620" s="20" t="s">
        <v>44</v>
      </c>
      <c r="B620" s="20" t="s">
        <v>20</v>
      </c>
      <c r="C620" s="21"/>
      <c r="D620" s="22" t="s">
        <v>23</v>
      </c>
      <c r="E620" s="23">
        <f>SUM(E621:E634)</f>
        <v>10759.937</v>
      </c>
      <c r="F620" s="23">
        <f>SUM(F621:F634)</f>
        <v>1734.6239999999998</v>
      </c>
      <c r="G620" s="23">
        <f>SUM(G621:G634)</f>
        <v>1734.571</v>
      </c>
      <c r="H620" s="24">
        <f aca="true" t="shared" si="32" ref="H620:H634">G620/E620</f>
        <v>0.16120642713800276</v>
      </c>
    </row>
    <row r="621" spans="1:8" s="5" customFormat="1" ht="30">
      <c r="A621" s="1" t="s">
        <v>44</v>
      </c>
      <c r="B621" s="1" t="s">
        <v>20</v>
      </c>
      <c r="C621" s="1" t="s">
        <v>73</v>
      </c>
      <c r="D621" s="2" t="s">
        <v>74</v>
      </c>
      <c r="E621" s="3">
        <v>7756.173</v>
      </c>
      <c r="F621" s="3">
        <v>1214.167</v>
      </c>
      <c r="G621" s="3">
        <v>1214.16</v>
      </c>
      <c r="H621" s="4">
        <f t="shared" si="32"/>
        <v>0.15654111892553196</v>
      </c>
    </row>
    <row r="622" spans="1:8" s="5" customFormat="1" ht="30">
      <c r="A622" s="1" t="s">
        <v>44</v>
      </c>
      <c r="B622" s="1" t="s">
        <v>20</v>
      </c>
      <c r="C622" s="1" t="s">
        <v>75</v>
      </c>
      <c r="D622" s="2" t="s">
        <v>76</v>
      </c>
      <c r="E622" s="3">
        <v>11</v>
      </c>
      <c r="F622" s="3">
        <v>0</v>
      </c>
      <c r="G622" s="3">
        <v>0</v>
      </c>
      <c r="H622" s="4">
        <f t="shared" si="32"/>
        <v>0</v>
      </c>
    </row>
    <row r="623" spans="1:8" s="5" customFormat="1" ht="45">
      <c r="A623" s="1" t="s">
        <v>44</v>
      </c>
      <c r="B623" s="1" t="s">
        <v>20</v>
      </c>
      <c r="C623" s="1" t="s">
        <v>77</v>
      </c>
      <c r="D623" s="2" t="s">
        <v>78</v>
      </c>
      <c r="E623" s="3">
        <v>2342.364</v>
      </c>
      <c r="F623" s="3">
        <v>262.457</v>
      </c>
      <c r="G623" s="3">
        <v>262.456</v>
      </c>
      <c r="H623" s="4">
        <f t="shared" si="32"/>
        <v>0.11204748706861957</v>
      </c>
    </row>
    <row r="624" spans="1:8" s="5" customFormat="1" ht="30">
      <c r="A624" s="1" t="s">
        <v>44</v>
      </c>
      <c r="B624" s="1" t="s">
        <v>20</v>
      </c>
      <c r="C624" s="1" t="s">
        <v>59</v>
      </c>
      <c r="D624" s="2" t="s">
        <v>60</v>
      </c>
      <c r="E624" s="3">
        <v>650.4</v>
      </c>
      <c r="F624" s="3">
        <v>258</v>
      </c>
      <c r="G624" s="3">
        <v>257.955</v>
      </c>
      <c r="H624" s="4">
        <f t="shared" si="32"/>
        <v>0.39660977859778596</v>
      </c>
    </row>
    <row r="625" spans="1:8" s="5" customFormat="1" ht="15" customHeight="1" hidden="1">
      <c r="A625" s="1" t="s">
        <v>44</v>
      </c>
      <c r="B625" s="1" t="s">
        <v>20</v>
      </c>
      <c r="C625" s="1" t="s">
        <v>71</v>
      </c>
      <c r="D625" s="2" t="s">
        <v>72</v>
      </c>
      <c r="E625" s="3"/>
      <c r="F625" s="3"/>
      <c r="G625" s="3"/>
      <c r="H625" s="4" t="e">
        <f t="shared" si="32"/>
        <v>#DIV/0!</v>
      </c>
    </row>
    <row r="626" spans="1:8" s="5" customFormat="1" ht="15" customHeight="1" hidden="1">
      <c r="A626" s="1" t="s">
        <v>44</v>
      </c>
      <c r="B626" s="1" t="s">
        <v>20</v>
      </c>
      <c r="C626" s="1"/>
      <c r="D626" s="2"/>
      <c r="E626" s="3"/>
      <c r="F626" s="3"/>
      <c r="G626" s="3"/>
      <c r="H626" s="4" t="e">
        <f t="shared" si="32"/>
        <v>#DIV/0!</v>
      </c>
    </row>
    <row r="627" spans="1:8" s="5" customFormat="1" ht="15" customHeight="1" hidden="1">
      <c r="A627" s="1" t="s">
        <v>44</v>
      </c>
      <c r="B627" s="1" t="s">
        <v>20</v>
      </c>
      <c r="C627" s="1"/>
      <c r="D627" s="2"/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44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44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customHeight="1" hidden="1">
      <c r="A630" s="1" t="s">
        <v>44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customHeight="1" hidden="1">
      <c r="A631" s="1" t="s">
        <v>44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 customHeight="1" hidden="1">
      <c r="A632" s="1" t="s">
        <v>44</v>
      </c>
      <c r="B632" s="1" t="s">
        <v>20</v>
      </c>
      <c r="C632" s="1"/>
      <c r="D632" s="2"/>
      <c r="E632" s="3"/>
      <c r="F632" s="3"/>
      <c r="G632" s="3"/>
      <c r="H632" s="4" t="e">
        <f t="shared" si="32"/>
        <v>#DIV/0!</v>
      </c>
    </row>
    <row r="633" spans="1:8" s="5" customFormat="1" ht="15" hidden="1">
      <c r="A633" s="1" t="s">
        <v>44</v>
      </c>
      <c r="B633" s="1" t="s">
        <v>20</v>
      </c>
      <c r="C633" s="1"/>
      <c r="D633" s="2"/>
      <c r="E633" s="3"/>
      <c r="F633" s="3"/>
      <c r="G633" s="3"/>
      <c r="H633" s="4" t="e">
        <f t="shared" si="32"/>
        <v>#DIV/0!</v>
      </c>
    </row>
    <row r="634" spans="1:8" s="5" customFormat="1" ht="15" hidden="1">
      <c r="A634" s="1" t="s">
        <v>44</v>
      </c>
      <c r="B634" s="1" t="s">
        <v>20</v>
      </c>
      <c r="C634" s="1"/>
      <c r="D634" s="2"/>
      <c r="E634" s="3"/>
      <c r="F634" s="3"/>
      <c r="G634" s="3"/>
      <c r="H634" s="4" t="e">
        <f t="shared" si="32"/>
        <v>#DIV/0!</v>
      </c>
    </row>
    <row r="635" spans="1:8" s="5" customFormat="1" ht="15">
      <c r="A635" s="1"/>
      <c r="B635" s="1"/>
      <c r="C635" s="32"/>
      <c r="D635" s="2"/>
      <c r="E635" s="3"/>
      <c r="F635" s="3"/>
      <c r="G635" s="3"/>
      <c r="H635" s="4"/>
    </row>
    <row r="636" spans="1:8" s="19" customFormat="1" ht="71.25">
      <c r="A636" s="18" t="s">
        <v>51</v>
      </c>
      <c r="B636" s="18"/>
      <c r="C636" s="14"/>
      <c r="D636" s="13" t="s">
        <v>155</v>
      </c>
      <c r="E636" s="15">
        <f>SUM(E637:E651)</f>
        <v>342</v>
      </c>
      <c r="F636" s="15">
        <f>SUM(F637:F651)</f>
        <v>0</v>
      </c>
      <c r="G636" s="15">
        <f>SUM(G637:G651)</f>
        <v>0</v>
      </c>
      <c r="H636" s="16">
        <f aca="true" t="shared" si="33" ref="H636:H651">G636/E636</f>
        <v>0</v>
      </c>
    </row>
    <row r="637" spans="1:8" s="5" customFormat="1" ht="15" customHeight="1">
      <c r="A637" s="1" t="s">
        <v>51</v>
      </c>
      <c r="B637" s="1"/>
      <c r="C637" s="1" t="s">
        <v>59</v>
      </c>
      <c r="D637" s="2" t="s">
        <v>60</v>
      </c>
      <c r="E637" s="3">
        <v>89.4</v>
      </c>
      <c r="F637" s="3">
        <v>0</v>
      </c>
      <c r="G637" s="3">
        <v>0</v>
      </c>
      <c r="H637" s="4">
        <f t="shared" si="33"/>
        <v>0</v>
      </c>
    </row>
    <row r="638" spans="1:8" s="5" customFormat="1" ht="15" customHeight="1" hidden="1">
      <c r="A638" s="1" t="s">
        <v>51</v>
      </c>
      <c r="B638" s="1"/>
      <c r="C638" s="1" t="s">
        <v>106</v>
      </c>
      <c r="D638" s="2" t="s">
        <v>107</v>
      </c>
      <c r="E638" s="3"/>
      <c r="F638" s="3"/>
      <c r="G638" s="3"/>
      <c r="H638" s="4" t="e">
        <f t="shared" si="33"/>
        <v>#DIV/0!</v>
      </c>
    </row>
    <row r="639" spans="1:8" s="5" customFormat="1" ht="30">
      <c r="A639" s="1" t="s">
        <v>51</v>
      </c>
      <c r="B639" s="1"/>
      <c r="C639" s="1" t="s">
        <v>151</v>
      </c>
      <c r="D639" s="2" t="s">
        <v>152</v>
      </c>
      <c r="E639" s="3">
        <v>252.6</v>
      </c>
      <c r="F639" s="3">
        <v>0</v>
      </c>
      <c r="G639" s="3">
        <v>0</v>
      </c>
      <c r="H639" s="4">
        <f t="shared" si="33"/>
        <v>0</v>
      </c>
    </row>
    <row r="640" spans="1:8" s="5" customFormat="1" ht="15" customHeight="1" hidden="1">
      <c r="A640" s="1" t="s">
        <v>51</v>
      </c>
      <c r="B640" s="1"/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 customHeight="1" hidden="1">
      <c r="A641" s="1" t="s">
        <v>51</v>
      </c>
      <c r="B641" s="1"/>
      <c r="C641" s="1"/>
      <c r="D641" s="2"/>
      <c r="E641" s="3"/>
      <c r="F641" s="3"/>
      <c r="G641" s="3"/>
      <c r="H641" s="4" t="e">
        <f t="shared" si="33"/>
        <v>#DIV/0!</v>
      </c>
    </row>
    <row r="642" spans="1:8" s="5" customFormat="1" ht="15" customHeight="1" hidden="1">
      <c r="A642" s="1" t="s">
        <v>51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customHeight="1" hidden="1">
      <c r="A643" s="1" t="s">
        <v>51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51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customHeight="1" hidden="1">
      <c r="A645" s="1" t="s">
        <v>51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hidden="1">
      <c r="A646" s="1" t="s">
        <v>51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51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customHeight="1" hidden="1">
      <c r="A648" s="1" t="s">
        <v>51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 hidden="1">
      <c r="A649" s="1" t="s">
        <v>51</v>
      </c>
      <c r="B649" s="1"/>
      <c r="C649" s="1"/>
      <c r="D649" s="2"/>
      <c r="E649" s="3"/>
      <c r="F649" s="3"/>
      <c r="G649" s="3"/>
      <c r="H649" s="4" t="e">
        <f t="shared" si="33"/>
        <v>#DIV/0!</v>
      </c>
    </row>
    <row r="650" spans="1:8" s="5" customFormat="1" ht="15" customHeight="1" hidden="1">
      <c r="A650" s="1" t="s">
        <v>51</v>
      </c>
      <c r="B650" s="1"/>
      <c r="C650" s="1"/>
      <c r="D650" s="2"/>
      <c r="E650" s="3"/>
      <c r="F650" s="3"/>
      <c r="G650" s="3"/>
      <c r="H650" s="4" t="e">
        <f t="shared" si="33"/>
        <v>#DIV/0!</v>
      </c>
    </row>
    <row r="651" spans="1:8" s="5" customFormat="1" ht="15" customHeight="1" hidden="1">
      <c r="A651" s="1" t="s">
        <v>51</v>
      </c>
      <c r="B651" s="1"/>
      <c r="C651" s="1"/>
      <c r="D651" s="2"/>
      <c r="E651" s="3"/>
      <c r="F651" s="3"/>
      <c r="G651" s="3"/>
      <c r="H651" s="4" t="e">
        <f t="shared" si="33"/>
        <v>#DIV/0!</v>
      </c>
    </row>
    <row r="652" spans="1:8" s="5" customFormat="1" ht="15" customHeight="1">
      <c r="A652" s="1"/>
      <c r="B652" s="1"/>
      <c r="C652" s="32"/>
      <c r="D652" s="2"/>
      <c r="E652" s="3"/>
      <c r="F652" s="3"/>
      <c r="G652" s="3"/>
      <c r="H652" s="4"/>
    </row>
    <row r="653" spans="1:8" s="5" customFormat="1" ht="28.5">
      <c r="A653" s="18" t="s">
        <v>95</v>
      </c>
      <c r="B653" s="18"/>
      <c r="C653" s="18"/>
      <c r="D653" s="13" t="s">
        <v>100</v>
      </c>
      <c r="E653" s="30">
        <f>SUM(E654:E668)</f>
        <v>130</v>
      </c>
      <c r="F653" s="30">
        <f>SUM(F654:F668)</f>
        <v>0</v>
      </c>
      <c r="G653" s="30">
        <f>SUM(G654:G668)</f>
        <v>0</v>
      </c>
      <c r="H653" s="16">
        <f>G653/E653</f>
        <v>0</v>
      </c>
    </row>
    <row r="654" spans="1:8" s="5" customFormat="1" ht="30">
      <c r="A654" s="1" t="s">
        <v>95</v>
      </c>
      <c r="B654" s="1"/>
      <c r="C654" s="32" t="s">
        <v>59</v>
      </c>
      <c r="D654" s="2" t="s">
        <v>60</v>
      </c>
      <c r="E654" s="3">
        <v>130</v>
      </c>
      <c r="F654" s="3">
        <v>0</v>
      </c>
      <c r="G654" s="3">
        <v>0</v>
      </c>
      <c r="H654" s="4">
        <f aca="true" t="shared" si="34" ref="H654:H668">G654/E654</f>
        <v>0</v>
      </c>
    </row>
    <row r="655" spans="1:8" s="5" customFormat="1" ht="15" customHeight="1" hidden="1">
      <c r="A655" s="1" t="s">
        <v>95</v>
      </c>
      <c r="B655" s="1"/>
      <c r="C655" s="32" t="s">
        <v>85</v>
      </c>
      <c r="D655" s="2" t="s">
        <v>86</v>
      </c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95</v>
      </c>
      <c r="B656" s="1"/>
      <c r="C656" s="32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95</v>
      </c>
      <c r="B657" s="1"/>
      <c r="C657" s="32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95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95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95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95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95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95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95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95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 hidden="1">
      <c r="A666" s="1" t="s">
        <v>95</v>
      </c>
      <c r="B666" s="1"/>
      <c r="C666" s="32"/>
      <c r="D666" s="2"/>
      <c r="E666" s="3"/>
      <c r="F666" s="3"/>
      <c r="G666" s="3"/>
      <c r="H666" s="4" t="e">
        <f t="shared" si="34"/>
        <v>#DIV/0!</v>
      </c>
    </row>
    <row r="667" spans="1:8" s="5" customFormat="1" ht="15" customHeight="1" hidden="1">
      <c r="A667" s="1" t="s">
        <v>95</v>
      </c>
      <c r="B667" s="1"/>
      <c r="C667" s="32"/>
      <c r="D667" s="2"/>
      <c r="E667" s="3"/>
      <c r="F667" s="3"/>
      <c r="G667" s="3"/>
      <c r="H667" s="4" t="e">
        <f t="shared" si="34"/>
        <v>#DIV/0!</v>
      </c>
    </row>
    <row r="668" spans="1:8" s="5" customFormat="1" ht="15" customHeight="1" hidden="1">
      <c r="A668" s="1" t="s">
        <v>95</v>
      </c>
      <c r="B668" s="1"/>
      <c r="C668" s="32"/>
      <c r="D668" s="2"/>
      <c r="E668" s="3"/>
      <c r="F668" s="3"/>
      <c r="G668" s="3"/>
      <c r="H668" s="4" t="e">
        <f t="shared" si="34"/>
        <v>#DIV/0!</v>
      </c>
    </row>
    <row r="669" spans="1:8" s="5" customFormat="1" ht="15" customHeight="1">
      <c r="A669" s="1"/>
      <c r="B669" s="1"/>
      <c r="C669" s="32"/>
      <c r="D669" s="2"/>
      <c r="E669" s="3"/>
      <c r="F669" s="3"/>
      <c r="G669" s="3"/>
      <c r="H669" s="4"/>
    </row>
    <row r="670" spans="1:8" s="5" customFormat="1" ht="28.5">
      <c r="A670" s="18" t="s">
        <v>124</v>
      </c>
      <c r="B670" s="18"/>
      <c r="C670" s="18"/>
      <c r="D670" s="13" t="s">
        <v>125</v>
      </c>
      <c r="E670" s="30">
        <f>SUM(E671:E685)</f>
        <v>10</v>
      </c>
      <c r="F670" s="30">
        <f>SUM(F671:F685)</f>
        <v>0</v>
      </c>
      <c r="G670" s="30">
        <f>SUM(G671:G685)</f>
        <v>0</v>
      </c>
      <c r="H670" s="16">
        <f>G670/E670</f>
        <v>0</v>
      </c>
    </row>
    <row r="671" spans="1:8" s="5" customFormat="1" ht="30">
      <c r="A671" s="1" t="s">
        <v>124</v>
      </c>
      <c r="B671" s="1"/>
      <c r="C671" s="32" t="s">
        <v>59</v>
      </c>
      <c r="D671" s="2" t="s">
        <v>60</v>
      </c>
      <c r="E671" s="3">
        <v>10</v>
      </c>
      <c r="F671" s="3">
        <v>0</v>
      </c>
      <c r="G671" s="3">
        <v>0</v>
      </c>
      <c r="H671" s="4">
        <f aca="true" t="shared" si="35" ref="H671:H685">G671/E671</f>
        <v>0</v>
      </c>
    </row>
    <row r="672" spans="1:8" s="5" customFormat="1" ht="15" customHeight="1" hidden="1">
      <c r="A672" s="1" t="s">
        <v>124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124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124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124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124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124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124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124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124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124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124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 hidden="1">
      <c r="A683" s="1" t="s">
        <v>124</v>
      </c>
      <c r="B683" s="1"/>
      <c r="C683" s="32"/>
      <c r="D683" s="2"/>
      <c r="E683" s="3"/>
      <c r="F683" s="3"/>
      <c r="G683" s="3"/>
      <c r="H683" s="4" t="e">
        <f t="shared" si="35"/>
        <v>#DIV/0!</v>
      </c>
    </row>
    <row r="684" spans="1:8" s="5" customFormat="1" ht="15" customHeight="1" hidden="1">
      <c r="A684" s="1" t="s">
        <v>124</v>
      </c>
      <c r="B684" s="1"/>
      <c r="C684" s="32"/>
      <c r="D684" s="2"/>
      <c r="E684" s="3"/>
      <c r="F684" s="3"/>
      <c r="G684" s="3"/>
      <c r="H684" s="4" t="e">
        <f t="shared" si="35"/>
        <v>#DIV/0!</v>
      </c>
    </row>
    <row r="685" spans="1:8" s="5" customFormat="1" ht="15" customHeight="1" hidden="1">
      <c r="A685" s="1" t="s">
        <v>124</v>
      </c>
      <c r="B685" s="1"/>
      <c r="C685" s="32"/>
      <c r="D685" s="2"/>
      <c r="E685" s="3"/>
      <c r="F685" s="3"/>
      <c r="G685" s="3"/>
      <c r="H685" s="4" t="e">
        <f t="shared" si="35"/>
        <v>#DIV/0!</v>
      </c>
    </row>
    <row r="686" spans="1:8" s="5" customFormat="1" ht="15" customHeight="1">
      <c r="A686" s="1"/>
      <c r="B686" s="1"/>
      <c r="C686" s="32"/>
      <c r="D686" s="2"/>
      <c r="E686" s="3"/>
      <c r="F686" s="3"/>
      <c r="G686" s="3"/>
      <c r="H686" s="4"/>
    </row>
    <row r="687" spans="1:8" s="10" customFormat="1" ht="15">
      <c r="A687" s="1"/>
      <c r="B687" s="1"/>
      <c r="C687" s="37" t="s">
        <v>146</v>
      </c>
      <c r="D687" s="37"/>
      <c r="E687" s="6">
        <f>E5+E50+E99+E148+E210+E258+E306+E327+E345+E377+E410+E459+E510+E587+E636+E653+E670</f>
        <v>783207.794</v>
      </c>
      <c r="F687" s="6">
        <f>F5+F50+F99+F148+F210+F258+F306+F327+F345+F377+F410+F459+F510+F587+F636+F653+F670</f>
        <v>157234.92700000003</v>
      </c>
      <c r="G687" s="6">
        <f>G5+G50+G99+G148+G210+G258+G306+G327+G345+G377+G410+G459+G510+G587+G636+G653+G670</f>
        <v>156719.644</v>
      </c>
      <c r="H687" s="7">
        <f>G687/E687</f>
        <v>0.20009969921213527</v>
      </c>
    </row>
    <row r="688" spans="1:8" s="10" customFormat="1" ht="15">
      <c r="A688" s="1"/>
      <c r="B688" s="1"/>
      <c r="C688" s="35"/>
      <c r="D688" s="34"/>
      <c r="E688" s="6"/>
      <c r="F688" s="6"/>
      <c r="G688" s="6"/>
      <c r="H688" s="7"/>
    </row>
    <row r="689" spans="1:8" s="19" customFormat="1" ht="15">
      <c r="A689" s="18" t="s">
        <v>50</v>
      </c>
      <c r="B689" s="18"/>
      <c r="C689" s="14"/>
      <c r="D689" s="13" t="s">
        <v>49</v>
      </c>
      <c r="E689" s="30">
        <f>SUM(E690:E710)</f>
        <v>71980.80500000001</v>
      </c>
      <c r="F689" s="30">
        <f>SUM(F690:F710)</f>
        <v>9987.167000000001</v>
      </c>
      <c r="G689" s="30">
        <f>SUM(G690:G710)</f>
        <v>9941.695000000002</v>
      </c>
      <c r="H689" s="16">
        <f>G689/E689</f>
        <v>0.1381159185424503</v>
      </c>
    </row>
    <row r="690" spans="1:8" s="5" customFormat="1" ht="15">
      <c r="A690" s="1" t="s">
        <v>50</v>
      </c>
      <c r="B690" s="1"/>
      <c r="C690" s="32" t="s">
        <v>53</v>
      </c>
      <c r="D690" s="2" t="s">
        <v>54</v>
      </c>
      <c r="E690" s="3">
        <v>11505.034</v>
      </c>
      <c r="F690" s="3">
        <v>1548.195</v>
      </c>
      <c r="G690" s="3">
        <v>1548.195</v>
      </c>
      <c r="H690" s="4">
        <f aca="true" t="shared" si="36" ref="H690:H710">G690/E690</f>
        <v>0.13456674704307697</v>
      </c>
    </row>
    <row r="691" spans="1:8" s="5" customFormat="1" ht="45">
      <c r="A691" s="1" t="s">
        <v>50</v>
      </c>
      <c r="B691" s="1"/>
      <c r="C691" s="32" t="s">
        <v>57</v>
      </c>
      <c r="D691" s="2" t="s">
        <v>58</v>
      </c>
      <c r="E691" s="3">
        <v>3474.522</v>
      </c>
      <c r="F691" s="3">
        <v>352.669</v>
      </c>
      <c r="G691" s="3">
        <v>352.669</v>
      </c>
      <c r="H691" s="4">
        <f t="shared" si="36"/>
        <v>0.1015014439396268</v>
      </c>
    </row>
    <row r="692" spans="1:8" s="5" customFormat="1" ht="30">
      <c r="A692" s="1" t="s">
        <v>50</v>
      </c>
      <c r="B692" s="1"/>
      <c r="C692" s="32" t="s">
        <v>73</v>
      </c>
      <c r="D692" s="2" t="s">
        <v>74</v>
      </c>
      <c r="E692" s="3">
        <v>18824.496000000003</v>
      </c>
      <c r="F692" s="3">
        <v>3530.242</v>
      </c>
      <c r="G692" s="3">
        <v>3517.467</v>
      </c>
      <c r="H692" s="4">
        <f t="shared" si="36"/>
        <v>0.1868558393276505</v>
      </c>
    </row>
    <row r="693" spans="1:8" s="5" customFormat="1" ht="30">
      <c r="A693" s="1" t="s">
        <v>50</v>
      </c>
      <c r="B693" s="1"/>
      <c r="C693" s="32" t="s">
        <v>75</v>
      </c>
      <c r="D693" s="2" t="s">
        <v>76</v>
      </c>
      <c r="E693" s="3">
        <v>129.3</v>
      </c>
      <c r="F693" s="3">
        <v>15.591</v>
      </c>
      <c r="G693" s="3">
        <v>15.591</v>
      </c>
      <c r="H693" s="4">
        <f t="shared" si="36"/>
        <v>0.12058004640371228</v>
      </c>
    </row>
    <row r="694" spans="1:8" s="5" customFormat="1" ht="45">
      <c r="A694" s="1" t="s">
        <v>50</v>
      </c>
      <c r="B694" s="1"/>
      <c r="C694" s="32" t="s">
        <v>77</v>
      </c>
      <c r="D694" s="2" t="s">
        <v>78</v>
      </c>
      <c r="E694" s="3">
        <v>5684.972</v>
      </c>
      <c r="F694" s="3">
        <v>706.776</v>
      </c>
      <c r="G694" s="3">
        <v>706.776</v>
      </c>
      <c r="H694" s="4">
        <f t="shared" si="36"/>
        <v>0.12432356746875797</v>
      </c>
    </row>
    <row r="695" spans="1:8" s="5" customFormat="1" ht="30">
      <c r="A695" s="1" t="s">
        <v>50</v>
      </c>
      <c r="B695" s="1"/>
      <c r="C695" s="32" t="s">
        <v>59</v>
      </c>
      <c r="D695" s="2" t="s">
        <v>60</v>
      </c>
      <c r="E695" s="3">
        <v>7717.585</v>
      </c>
      <c r="F695" s="3">
        <v>528.975</v>
      </c>
      <c r="G695" s="3">
        <v>528.216</v>
      </c>
      <c r="H695" s="4">
        <f t="shared" si="36"/>
        <v>0.06844317231361884</v>
      </c>
    </row>
    <row r="696" spans="1:8" s="5" customFormat="1" ht="15">
      <c r="A696" s="1" t="s">
        <v>50</v>
      </c>
      <c r="B696" s="1"/>
      <c r="C696" s="32" t="s">
        <v>96</v>
      </c>
      <c r="D696" s="2" t="s">
        <v>97</v>
      </c>
      <c r="E696" s="3">
        <v>2680.8</v>
      </c>
      <c r="F696" s="3">
        <v>429</v>
      </c>
      <c r="G696" s="3">
        <v>397.062</v>
      </c>
      <c r="H696" s="4">
        <f t="shared" si="36"/>
        <v>0.1481132497761862</v>
      </c>
    </row>
    <row r="697" spans="1:8" s="5" customFormat="1" ht="30">
      <c r="A697" s="1" t="s">
        <v>50</v>
      </c>
      <c r="B697" s="1"/>
      <c r="C697" s="32" t="s">
        <v>63</v>
      </c>
      <c r="D697" s="2" t="s">
        <v>64</v>
      </c>
      <c r="E697" s="3">
        <v>10</v>
      </c>
      <c r="F697" s="3">
        <v>10</v>
      </c>
      <c r="G697" s="3">
        <v>10</v>
      </c>
      <c r="H697" s="4">
        <f t="shared" si="36"/>
        <v>1</v>
      </c>
    </row>
    <row r="698" spans="1:8" s="5" customFormat="1" ht="15">
      <c r="A698" s="1" t="s">
        <v>50</v>
      </c>
      <c r="B698" s="1"/>
      <c r="C698" s="32" t="s">
        <v>110</v>
      </c>
      <c r="D698" s="2" t="s">
        <v>111</v>
      </c>
      <c r="E698" s="3">
        <v>40</v>
      </c>
      <c r="F698" s="3">
        <v>40</v>
      </c>
      <c r="G698" s="3">
        <v>40</v>
      </c>
      <c r="H698" s="4">
        <f t="shared" si="36"/>
        <v>1</v>
      </c>
    </row>
    <row r="699" spans="1:8" s="5" customFormat="1" ht="45">
      <c r="A699" s="1" t="s">
        <v>50</v>
      </c>
      <c r="B699" s="1"/>
      <c r="C699" s="32" t="s">
        <v>79</v>
      </c>
      <c r="D699" s="2" t="s">
        <v>80</v>
      </c>
      <c r="E699" s="3">
        <v>4000</v>
      </c>
      <c r="F699" s="3">
        <v>0</v>
      </c>
      <c r="G699" s="3">
        <v>0</v>
      </c>
      <c r="H699" s="4">
        <f t="shared" si="36"/>
        <v>0</v>
      </c>
    </row>
    <row r="700" spans="1:8" s="5" customFormat="1" ht="15">
      <c r="A700" s="1" t="s">
        <v>50</v>
      </c>
      <c r="B700" s="1"/>
      <c r="C700" s="32">
        <v>540</v>
      </c>
      <c r="D700" s="2" t="s">
        <v>86</v>
      </c>
      <c r="E700" s="3">
        <v>4075.989</v>
      </c>
      <c r="F700" s="3">
        <v>1018.997</v>
      </c>
      <c r="G700" s="3">
        <v>1018.997</v>
      </c>
      <c r="H700" s="4">
        <f t="shared" si="36"/>
        <v>0.24999993866519266</v>
      </c>
    </row>
    <row r="701" spans="1:8" s="5" customFormat="1" ht="60">
      <c r="A701" s="1" t="s">
        <v>50</v>
      </c>
      <c r="B701" s="1"/>
      <c r="C701" s="32">
        <v>611</v>
      </c>
      <c r="D701" s="2" t="s">
        <v>66</v>
      </c>
      <c r="E701" s="3">
        <v>12250.799</v>
      </c>
      <c r="F701" s="3">
        <v>1681.164</v>
      </c>
      <c r="G701" s="3">
        <v>1681.164</v>
      </c>
      <c r="H701" s="4">
        <f t="shared" si="36"/>
        <v>0.13722892686428043</v>
      </c>
    </row>
    <row r="702" spans="1:8" s="5" customFormat="1" ht="60">
      <c r="A702" s="1" t="s">
        <v>50</v>
      </c>
      <c r="B702" s="1"/>
      <c r="C702" s="32" t="s">
        <v>83</v>
      </c>
      <c r="D702" s="2" t="s">
        <v>84</v>
      </c>
      <c r="E702" s="3">
        <v>374.976</v>
      </c>
      <c r="F702" s="3">
        <v>43.226</v>
      </c>
      <c r="G702" s="3">
        <v>43.226</v>
      </c>
      <c r="H702" s="4">
        <f t="shared" si="36"/>
        <v>0.11527671104284007</v>
      </c>
    </row>
    <row r="703" spans="1:8" s="5" customFormat="1" ht="15" hidden="1">
      <c r="A703" s="1" t="s">
        <v>50</v>
      </c>
      <c r="B703" s="1"/>
      <c r="C703" s="32" t="s">
        <v>147</v>
      </c>
      <c r="D703" s="2" t="s">
        <v>148</v>
      </c>
      <c r="E703" s="3"/>
      <c r="F703" s="3"/>
      <c r="G703" s="3"/>
      <c r="H703" s="4" t="e">
        <f t="shared" si="36"/>
        <v>#DIV/0!</v>
      </c>
    </row>
    <row r="704" spans="1:8" s="5" customFormat="1" ht="30" hidden="1">
      <c r="A704" s="1" t="s">
        <v>50</v>
      </c>
      <c r="B704" s="1"/>
      <c r="C704" s="32" t="s">
        <v>120</v>
      </c>
      <c r="D704" s="2" t="s">
        <v>121</v>
      </c>
      <c r="E704" s="3"/>
      <c r="F704" s="3"/>
      <c r="G704" s="3"/>
      <c r="H704" s="4" t="e">
        <f t="shared" si="36"/>
        <v>#DIV/0!</v>
      </c>
    </row>
    <row r="705" spans="1:8" s="5" customFormat="1" ht="15">
      <c r="A705" s="1" t="s">
        <v>50</v>
      </c>
      <c r="B705" s="1"/>
      <c r="C705" s="32" t="s">
        <v>71</v>
      </c>
      <c r="D705" s="2" t="s">
        <v>72</v>
      </c>
      <c r="E705" s="3">
        <v>82.332</v>
      </c>
      <c r="F705" s="3">
        <v>82.332</v>
      </c>
      <c r="G705" s="3">
        <v>82.332</v>
      </c>
      <c r="H705" s="4">
        <f t="shared" si="36"/>
        <v>1</v>
      </c>
    </row>
    <row r="706" spans="1:8" s="5" customFormat="1" ht="15" customHeight="1">
      <c r="A706" s="1" t="s">
        <v>50</v>
      </c>
      <c r="B706" s="1"/>
      <c r="C706" s="32" t="s">
        <v>98</v>
      </c>
      <c r="D706" s="2" t="s">
        <v>99</v>
      </c>
      <c r="E706" s="3">
        <v>490</v>
      </c>
      <c r="F706" s="3">
        <v>0</v>
      </c>
      <c r="G706" s="3">
        <v>0</v>
      </c>
      <c r="H706" s="4">
        <f t="shared" si="36"/>
        <v>0</v>
      </c>
    </row>
    <row r="707" spans="1:8" s="5" customFormat="1" ht="15" customHeight="1">
      <c r="A707" s="1" t="s">
        <v>50</v>
      </c>
      <c r="B707" s="1"/>
      <c r="C707" s="1" t="s">
        <v>130</v>
      </c>
      <c r="D707" s="2" t="s">
        <v>131</v>
      </c>
      <c r="E707" s="3">
        <v>640</v>
      </c>
      <c r="F707" s="3">
        <v>0</v>
      </c>
      <c r="G707" s="3">
        <v>0</v>
      </c>
      <c r="H707" s="4">
        <f t="shared" si="36"/>
        <v>0</v>
      </c>
    </row>
    <row r="708" spans="1:8" s="5" customFormat="1" ht="15" customHeight="1" hidden="1">
      <c r="A708" s="1" t="s">
        <v>50</v>
      </c>
      <c r="B708" s="1"/>
      <c r="C708" s="1"/>
      <c r="D708" s="2"/>
      <c r="E708" s="3"/>
      <c r="F708" s="3"/>
      <c r="G708" s="3"/>
      <c r="H708" s="4" t="e">
        <f t="shared" si="36"/>
        <v>#DIV/0!</v>
      </c>
    </row>
    <row r="709" spans="1:8" s="5" customFormat="1" ht="15" customHeight="1" hidden="1">
      <c r="A709" s="1" t="s">
        <v>50</v>
      </c>
      <c r="B709" s="1"/>
      <c r="C709" s="1"/>
      <c r="D709" s="2"/>
      <c r="E709" s="3"/>
      <c r="F709" s="3"/>
      <c r="G709" s="3"/>
      <c r="H709" s="4" t="e">
        <f t="shared" si="36"/>
        <v>#DIV/0!</v>
      </c>
    </row>
    <row r="710" spans="1:8" s="5" customFormat="1" ht="15" customHeight="1" hidden="1">
      <c r="A710" s="1" t="s">
        <v>50</v>
      </c>
      <c r="B710" s="1"/>
      <c r="C710" s="1"/>
      <c r="D710" s="2"/>
      <c r="E710" s="3"/>
      <c r="F710" s="3"/>
      <c r="G710" s="3"/>
      <c r="H710" s="4" t="e">
        <f t="shared" si="36"/>
        <v>#DIV/0!</v>
      </c>
    </row>
    <row r="711" spans="1:8" s="5" customFormat="1" ht="15">
      <c r="A711" s="1"/>
      <c r="B711" s="1"/>
      <c r="C711" s="1"/>
      <c r="D711" s="2"/>
      <c r="E711" s="3"/>
      <c r="F711" s="3"/>
      <c r="G711" s="3"/>
      <c r="H711" s="4"/>
    </row>
    <row r="712" spans="1:8" s="10" customFormat="1" ht="15">
      <c r="A712" s="1"/>
      <c r="B712" s="1"/>
      <c r="C712" s="37" t="s">
        <v>13</v>
      </c>
      <c r="D712" s="37"/>
      <c r="E712" s="6">
        <f>E5+E50+E99+E148+E210+E258+E306+E327+E345+E377+E410+E459+E510+E587+E636+E653+E670+E689</f>
        <v>855188.599</v>
      </c>
      <c r="F712" s="6">
        <f>F5+F50+F99+F148+F210+F258+F306+F327+F345+F377+F410+F459+F510+F587+F636+F653+F670+F689</f>
        <v>167222.09400000004</v>
      </c>
      <c r="G712" s="6">
        <f>G5+G50+G99+G148+G210+G258+G306+G327+G345+G377+G410+G459+G510+G587+G636+G653+G670+G689</f>
        <v>166661.339</v>
      </c>
      <c r="H712" s="7">
        <f>G712/E712</f>
        <v>0.1948825547895313</v>
      </c>
    </row>
    <row r="713" spans="3:8" s="5" customFormat="1" ht="15" customHeight="1">
      <c r="C713" s="11"/>
      <c r="D713" s="12"/>
      <c r="E713" s="31"/>
      <c r="F713" s="31"/>
      <c r="G713" s="31"/>
      <c r="H713" s="8"/>
    </row>
    <row r="714" spans="5:8" ht="15">
      <c r="E714" s="31"/>
      <c r="F714" s="31"/>
      <c r="G714" s="31"/>
      <c r="H714" s="31"/>
    </row>
    <row r="715" spans="1:7" ht="15">
      <c r="A715" s="36" t="s">
        <v>149</v>
      </c>
      <c r="B715" s="36"/>
      <c r="C715" s="36"/>
      <c r="D715" s="36"/>
      <c r="E715" s="31"/>
      <c r="F715" s="33" t="s">
        <v>150</v>
      </c>
      <c r="G715" s="31"/>
    </row>
    <row r="716" spans="5:7" ht="15">
      <c r="E716" s="31"/>
      <c r="F716" s="31"/>
      <c r="G716" s="31"/>
    </row>
    <row r="717" spans="5:7" ht="15">
      <c r="E717" s="31"/>
      <c r="F717" s="31"/>
      <c r="G717" s="31"/>
    </row>
    <row r="718" spans="5:7" ht="15">
      <c r="E718" s="31"/>
      <c r="F718" s="31"/>
      <c r="G718" s="31"/>
    </row>
    <row r="719" spans="5:7" ht="15">
      <c r="E719" s="31"/>
      <c r="F719" s="31"/>
      <c r="G719" s="31"/>
    </row>
  </sheetData>
  <sheetProtection/>
  <mergeCells count="12">
    <mergeCell ref="F3:F4"/>
    <mergeCell ref="G3:G4"/>
    <mergeCell ref="H3:H4"/>
    <mergeCell ref="A1:H1"/>
    <mergeCell ref="D3:D4"/>
    <mergeCell ref="A715:D715"/>
    <mergeCell ref="C712:D712"/>
    <mergeCell ref="C3:C4"/>
    <mergeCell ref="A3:A4"/>
    <mergeCell ref="B3:B4"/>
    <mergeCell ref="E3:E4"/>
    <mergeCell ref="C687:D687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2023-04-10T06:39:13Z</cp:lastPrinted>
  <dcterms:created xsi:type="dcterms:W3CDTF">1996-10-08T23:32:33Z</dcterms:created>
  <dcterms:modified xsi:type="dcterms:W3CDTF">2024-04-09T09:23:26Z</dcterms:modified>
  <cp:category/>
  <cp:version/>
  <cp:contentType/>
  <cp:contentStatus/>
</cp:coreProperties>
</file>