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14955" windowHeight="8385" activeTab="0"/>
  </bookViews>
  <sheets>
    <sheet name="район " sheetId="1" r:id="rId1"/>
  </sheets>
  <definedNames>
    <definedName name="_xlnm.Print_Area" localSheetId="0">'район '!$A$1:$D$103</definedName>
  </definedNames>
  <calcPr fullCalcOnLoad="1"/>
</workbook>
</file>

<file path=xl/sharedStrings.xml><?xml version="1.0" encoding="utf-8"?>
<sst xmlns="http://schemas.openxmlformats.org/spreadsheetml/2006/main" count="100" uniqueCount="83">
  <si>
    <t xml:space="preserve">                                           Приложение № 2</t>
  </si>
  <si>
    <t xml:space="preserve">                   Итоги исполнения расходов районного бюджета</t>
  </si>
  <si>
    <t>Назначено на 9мес.</t>
  </si>
  <si>
    <t>Процент исполнения</t>
  </si>
  <si>
    <t>Общегосударственные вопросы</t>
  </si>
  <si>
    <t>0100   Общегосударственные вопросы</t>
  </si>
  <si>
    <t xml:space="preserve">   в т.ч.опплата труда и начисления</t>
  </si>
  <si>
    <t xml:space="preserve">   коммунальные услуги</t>
  </si>
  <si>
    <t>0105  Судебная система</t>
  </si>
  <si>
    <t>Национальная оборона</t>
  </si>
  <si>
    <t>0200  Национальная оборона</t>
  </si>
  <si>
    <t>Национальная безопасность и правоохранительная деятельность</t>
  </si>
  <si>
    <t>0300  Национальная безопасность и правоохранительная деятельность</t>
  </si>
  <si>
    <t>Национальная экономика</t>
  </si>
  <si>
    <t>0400   Национальная экономика</t>
  </si>
  <si>
    <t>0405  Сельское хозяйство и рыболовство</t>
  </si>
  <si>
    <t>0408  Транспорт</t>
  </si>
  <si>
    <t>Жилищно-коммунальное хозяйство</t>
  </si>
  <si>
    <t>0501  Жилищное хозяйство</t>
  </si>
  <si>
    <t>0502  Коммунальное хозяйство</t>
  </si>
  <si>
    <t>Образование</t>
  </si>
  <si>
    <t>0700  Образование</t>
  </si>
  <si>
    <t>0701  Дошкольное образование</t>
  </si>
  <si>
    <t>0702  Общее образование</t>
  </si>
  <si>
    <t>Социальная политика</t>
  </si>
  <si>
    <t>ВСЕГО:</t>
  </si>
  <si>
    <t>0412  Другие вопросы</t>
  </si>
  <si>
    <t>0203  Мобилизационная и вневойсковая подготовка</t>
  </si>
  <si>
    <t>0107 Обеспечение проведение выборов и референдумов</t>
  </si>
  <si>
    <t>0113   Другие общегосударственные вопросы</t>
  </si>
  <si>
    <t xml:space="preserve"> Обслуживание государственного и муниципального долга</t>
  </si>
  <si>
    <t xml:space="preserve">    1301  Обслуживание государственного и муниципального долга</t>
  </si>
  <si>
    <t>0409   Дорожное хозяйство</t>
  </si>
  <si>
    <t xml:space="preserve">   в т.ч.оплата труда и начисления</t>
  </si>
  <si>
    <t>Приложение № 2</t>
  </si>
  <si>
    <t>0102   Функционирование высшего должностного лица субъекта Российской Федерации и муниципального образования</t>
  </si>
  <si>
    <t>0104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</si>
  <si>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0103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</si>
  <si>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0106 Обеспечение деятельности финансовых, налоговых и таможенных органов и органов финансового (финансово-бюджетного) надзора</t>
  </si>
  <si>
    <t>0111  Резервные фонды</t>
  </si>
  <si>
    <t>0500  Жилищно-коммунальное хозяйство</t>
  </si>
  <si>
    <t>0503  Благоустройство</t>
  </si>
  <si>
    <t>0505  Другие вопросы в области жилищно-коммунального хозяйства</t>
  </si>
  <si>
    <t>0707  Молодежная политика и оздоровление детей</t>
  </si>
  <si>
    <t>0709   Другие вопросы в области образования</t>
  </si>
  <si>
    <t>Культура, кинематография</t>
  </si>
  <si>
    <t>0800  Культура, кинематография</t>
  </si>
  <si>
    <t>0801  Культура</t>
  </si>
  <si>
    <t>0804  Другие вопросы в области культуры, кинематографии</t>
  </si>
  <si>
    <t>Здравоохранение</t>
  </si>
  <si>
    <t>0900  Здравоохранение</t>
  </si>
  <si>
    <t xml:space="preserve">0909  Другие вопросы в области здравоохранения </t>
  </si>
  <si>
    <t>1000  Социальная политика</t>
  </si>
  <si>
    <t>1001  Пенсионное обеспечение</t>
  </si>
  <si>
    <t>1002  Социальное обслуживание населения</t>
  </si>
  <si>
    <t>1003  Социальное обеспечение населения</t>
  </si>
  <si>
    <t>1004  Охрана семьи и детства</t>
  </si>
  <si>
    <t>1006  Другие вопросы в области социальной политики</t>
  </si>
  <si>
    <t>Физическая культура и спорт</t>
  </si>
  <si>
    <t>1100  Физическая культура и спорт</t>
  </si>
  <si>
    <t>1400   Межбюджетные трансферты общего характера бюджетам субъектов Российской Федерации и муниципальных образований</t>
  </si>
  <si>
    <t>1102  Массовый спорт</t>
  </si>
  <si>
    <t>всего зпл</t>
  </si>
  <si>
    <t>всего коммун</t>
  </si>
  <si>
    <t xml:space="preserve"> расходы на выплату персаналу муниципальных органов</t>
  </si>
  <si>
    <t xml:space="preserve"> 0600 ОХРАНА ОКРУЖАЮЩЕЙ СРЕДЫ</t>
  </si>
  <si>
    <t xml:space="preserve"> 0603  Охрана объектов растительного и животного мира и среды их обитания</t>
  </si>
  <si>
    <t>0410 Связь и информатика</t>
  </si>
  <si>
    <t>0703  Дополнительное образование</t>
  </si>
  <si>
    <t>0310  Защита населения и территории от чрезвычайных ситуаций природного и техногенного характера, пожарная безопасность</t>
  </si>
  <si>
    <t>1101 Физическая культура</t>
  </si>
  <si>
    <t>1102 Массовый спорт</t>
  </si>
  <si>
    <t>1105 Другие вопросы в области физической  культуры и спорта</t>
  </si>
  <si>
    <t>2780,7</t>
  </si>
  <si>
    <t>314,2</t>
  </si>
  <si>
    <t>4667,3</t>
  </si>
  <si>
    <t>1259,4</t>
  </si>
  <si>
    <t>335,6</t>
  </si>
  <si>
    <t>2114,9</t>
  </si>
  <si>
    <t>за 9 месяцев</t>
  </si>
  <si>
    <t>4526,58</t>
  </si>
  <si>
    <t>Исполнено 9 месяцев 2021</t>
  </si>
  <si>
    <t>Исполнено 9 месяцев 2022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</si>
</sst>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#,##0.000"/>
    <numFmt numFmtId="178" formatCode="#,##0.0"/>
    <numFmt numFmtId="179" formatCode="[$-FC19]d\ mmmm\ yyyy\ &quot;г.&quot;"/>
    <numFmt numFmtId="180" formatCode="_-* #,##0.0_р_._-;\-* #,##0.0_р_._-;_-* &quot;-&quot;??_р_._-;_-@_-"/>
    <numFmt numFmtId="181" formatCode="_-* #,##0_р_._-;\-* #,##0_р_._-;_-* &quot;-&quot;??_р_._-;_-@_-"/>
  </numFmts>
  <fonts count="41">
    <font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4">
    <xf numFmtId="0" fontId="0" fillId="0" borderId="0" xfId="0" applyAlignment="1">
      <alignment/>
    </xf>
    <xf numFmtId="49" fontId="0" fillId="0" borderId="0" xfId="0" applyNumberFormat="1" applyAlignment="1">
      <alignment wrapText="1"/>
    </xf>
    <xf numFmtId="172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wrapText="1"/>
    </xf>
    <xf numFmtId="0" fontId="1" fillId="0" borderId="0" xfId="0" applyFont="1" applyAlignment="1">
      <alignment/>
    </xf>
    <xf numFmtId="172" fontId="1" fillId="0" borderId="0" xfId="0" applyNumberFormat="1" applyFont="1" applyAlignment="1">
      <alignment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2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/>
    </xf>
    <xf numFmtId="172" fontId="2" fillId="33" borderId="10" xfId="0" applyNumberFormat="1" applyFont="1" applyFill="1" applyBorder="1" applyAlignment="1">
      <alignment/>
    </xf>
    <xf numFmtId="0" fontId="2" fillId="34" borderId="0" xfId="0" applyFont="1" applyFill="1" applyAlignment="1">
      <alignment/>
    </xf>
    <xf numFmtId="0" fontId="2" fillId="33" borderId="0" xfId="0" applyFont="1" applyFill="1" applyAlignment="1">
      <alignment/>
    </xf>
    <xf numFmtId="49" fontId="1" fillId="35" borderId="10" xfId="0" applyNumberFormat="1" applyFont="1" applyFill="1" applyBorder="1" applyAlignment="1">
      <alignment horizontal="left" wrapText="1"/>
    </xf>
    <xf numFmtId="0" fontId="1" fillId="35" borderId="10" xfId="0" applyFont="1" applyFill="1" applyBorder="1" applyAlignment="1">
      <alignment/>
    </xf>
    <xf numFmtId="172" fontId="1" fillId="35" borderId="10" xfId="0" applyNumberFormat="1" applyFont="1" applyFill="1" applyBorder="1" applyAlignment="1">
      <alignment/>
    </xf>
    <xf numFmtId="0" fontId="1" fillId="34" borderId="0" xfId="0" applyFont="1" applyFill="1" applyAlignment="1">
      <alignment/>
    </xf>
    <xf numFmtId="0" fontId="1" fillId="35" borderId="0" xfId="0" applyFont="1" applyFill="1" applyAlignment="1">
      <alignment/>
    </xf>
    <xf numFmtId="49" fontId="0" fillId="0" borderId="10" xfId="0" applyNumberFormat="1" applyBorder="1" applyAlignment="1">
      <alignment wrapText="1"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/>
    </xf>
    <xf numFmtId="49" fontId="1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/>
    </xf>
    <xf numFmtId="172" fontId="1" fillId="0" borderId="10" xfId="0" applyNumberFormat="1" applyFont="1" applyBorder="1" applyAlignment="1">
      <alignment/>
    </xf>
    <xf numFmtId="172" fontId="0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right" wrapText="1"/>
    </xf>
    <xf numFmtId="0" fontId="0" fillId="33" borderId="10" xfId="0" applyFill="1" applyBorder="1" applyAlignment="1">
      <alignment/>
    </xf>
    <xf numFmtId="49" fontId="0" fillId="35" borderId="10" xfId="0" applyNumberFormat="1" applyFill="1" applyBorder="1" applyAlignment="1">
      <alignment wrapText="1"/>
    </xf>
    <xf numFmtId="172" fontId="0" fillId="35" borderId="10" xfId="0" applyNumberFormat="1" applyFill="1" applyBorder="1" applyAlignment="1">
      <alignment/>
    </xf>
    <xf numFmtId="172" fontId="0" fillId="33" borderId="10" xfId="0" applyNumberFormat="1" applyFill="1" applyBorder="1" applyAlignment="1">
      <alignment/>
    </xf>
    <xf numFmtId="0" fontId="0" fillId="33" borderId="0" xfId="0" applyFill="1" applyAlignment="1">
      <alignment/>
    </xf>
    <xf numFmtId="49" fontId="1" fillId="35" borderId="10" xfId="0" applyNumberFormat="1" applyFont="1" applyFill="1" applyBorder="1" applyAlignment="1">
      <alignment wrapText="1"/>
    </xf>
    <xf numFmtId="0" fontId="0" fillId="34" borderId="0" xfId="0" applyFill="1" applyAlignment="1">
      <alignment/>
    </xf>
    <xf numFmtId="49" fontId="1" fillId="34" borderId="10" xfId="0" applyNumberFormat="1" applyFont="1" applyFill="1" applyBorder="1" applyAlignment="1">
      <alignment wrapText="1"/>
    </xf>
    <xf numFmtId="0" fontId="1" fillId="34" borderId="10" xfId="0" applyFont="1" applyFill="1" applyBorder="1" applyAlignment="1">
      <alignment/>
    </xf>
    <xf numFmtId="172" fontId="0" fillId="34" borderId="10" xfId="0" applyNumberFormat="1" applyFont="1" applyFill="1" applyBorder="1" applyAlignment="1">
      <alignment/>
    </xf>
    <xf numFmtId="49" fontId="3" fillId="36" borderId="10" xfId="0" applyNumberFormat="1" applyFont="1" applyFill="1" applyBorder="1" applyAlignment="1">
      <alignment wrapText="1"/>
    </xf>
    <xf numFmtId="172" fontId="1" fillId="36" borderId="10" xfId="0" applyNumberFormat="1" applyFont="1" applyFill="1" applyBorder="1" applyAlignment="1">
      <alignment/>
    </xf>
    <xf numFmtId="0" fontId="1" fillId="36" borderId="0" xfId="0" applyFont="1" applyFill="1" applyAlignment="1">
      <alignment/>
    </xf>
    <xf numFmtId="49" fontId="1" fillId="35" borderId="10" xfId="0" applyNumberFormat="1" applyFont="1" applyFill="1" applyBorder="1" applyAlignment="1">
      <alignment horizontal="right"/>
    </xf>
    <xf numFmtId="49" fontId="0" fillId="0" borderId="10" xfId="0" applyNumberFormat="1" applyBorder="1" applyAlignment="1">
      <alignment horizontal="right"/>
    </xf>
    <xf numFmtId="2" fontId="0" fillId="0" borderId="10" xfId="0" applyNumberFormat="1" applyBorder="1" applyAlignment="1">
      <alignment horizontal="right"/>
    </xf>
    <xf numFmtId="0" fontId="0" fillId="37" borderId="0" xfId="0" applyFill="1" applyAlignment="1">
      <alignment/>
    </xf>
    <xf numFmtId="0" fontId="0" fillId="38" borderId="10" xfId="0" applyFill="1" applyBorder="1" applyAlignment="1">
      <alignment/>
    </xf>
    <xf numFmtId="172" fontId="0" fillId="38" borderId="10" xfId="0" applyNumberFormat="1" applyFont="1" applyFill="1" applyBorder="1" applyAlignment="1">
      <alignment/>
    </xf>
    <xf numFmtId="172" fontId="1" fillId="38" borderId="10" xfId="0" applyNumberFormat="1" applyFont="1" applyFill="1" applyBorder="1" applyAlignment="1">
      <alignment/>
    </xf>
    <xf numFmtId="0" fontId="0" fillId="37" borderId="10" xfId="0" applyFill="1" applyBorder="1" applyAlignment="1">
      <alignment/>
    </xf>
    <xf numFmtId="172" fontId="0" fillId="37" borderId="10" xfId="0" applyNumberFormat="1" applyFont="1" applyFill="1" applyBorder="1" applyAlignment="1">
      <alignment/>
    </xf>
    <xf numFmtId="49" fontId="1" fillId="38" borderId="10" xfId="0" applyNumberFormat="1" applyFont="1" applyFill="1" applyBorder="1" applyAlignment="1">
      <alignment wrapText="1"/>
    </xf>
    <xf numFmtId="0" fontId="1" fillId="38" borderId="10" xfId="0" applyFont="1" applyFill="1" applyBorder="1" applyAlignment="1">
      <alignment/>
    </xf>
    <xf numFmtId="2" fontId="1" fillId="35" borderId="10" xfId="0" applyNumberFormat="1" applyFont="1" applyFill="1" applyBorder="1" applyAlignment="1">
      <alignment horizontal="right"/>
    </xf>
    <xf numFmtId="0" fontId="2" fillId="37" borderId="0" xfId="0" applyFont="1" applyFill="1" applyAlignment="1">
      <alignment/>
    </xf>
    <xf numFmtId="0" fontId="1" fillId="37" borderId="0" xfId="0" applyFont="1" applyFill="1" applyAlignment="1">
      <alignment/>
    </xf>
    <xf numFmtId="2" fontId="0" fillId="0" borderId="10" xfId="0" applyNumberFormat="1" applyBorder="1" applyAlignment="1">
      <alignment/>
    </xf>
    <xf numFmtId="2" fontId="0" fillId="38" borderId="10" xfId="0" applyNumberFormat="1" applyFill="1" applyBorder="1" applyAlignment="1">
      <alignment horizontal="right" wrapText="1"/>
    </xf>
    <xf numFmtId="172" fontId="1" fillId="37" borderId="10" xfId="0" applyNumberFormat="1" applyFont="1" applyFill="1" applyBorder="1" applyAlignment="1">
      <alignment/>
    </xf>
    <xf numFmtId="49" fontId="1" fillId="39" borderId="10" xfId="0" applyNumberFormat="1" applyFont="1" applyFill="1" applyBorder="1" applyAlignment="1">
      <alignment wrapText="1"/>
    </xf>
    <xf numFmtId="2" fontId="1" fillId="39" borderId="10" xfId="0" applyNumberFormat="1" applyFont="1" applyFill="1" applyBorder="1" applyAlignment="1">
      <alignment horizontal="right" wrapText="1"/>
    </xf>
    <xf numFmtId="0" fontId="1" fillId="37" borderId="10" xfId="0" applyFont="1" applyFill="1" applyBorder="1" applyAlignment="1">
      <alignment/>
    </xf>
    <xf numFmtId="49" fontId="2" fillId="38" borderId="10" xfId="0" applyNumberFormat="1" applyFont="1" applyFill="1" applyBorder="1" applyAlignment="1">
      <alignment horizontal="center" wrapText="1"/>
    </xf>
    <xf numFmtId="49" fontId="4" fillId="37" borderId="10" xfId="0" applyNumberFormat="1" applyFont="1" applyFill="1" applyBorder="1" applyAlignment="1">
      <alignment wrapText="1"/>
    </xf>
    <xf numFmtId="49" fontId="1" fillId="37" borderId="10" xfId="0" applyNumberFormat="1" applyFont="1" applyFill="1" applyBorder="1" applyAlignment="1">
      <alignment wrapText="1"/>
    </xf>
    <xf numFmtId="2" fontId="1" fillId="37" borderId="10" xfId="0" applyNumberFormat="1" applyFont="1" applyFill="1" applyBorder="1" applyAlignment="1">
      <alignment horizontal="right" wrapText="1"/>
    </xf>
    <xf numFmtId="49" fontId="1" fillId="37" borderId="10" xfId="0" applyNumberFormat="1" applyFont="1" applyFill="1" applyBorder="1" applyAlignment="1">
      <alignment horizontal="right"/>
    </xf>
    <xf numFmtId="172" fontId="0" fillId="37" borderId="10" xfId="0" applyNumberFormat="1" applyFill="1" applyBorder="1" applyAlignment="1">
      <alignment/>
    </xf>
    <xf numFmtId="172" fontId="1" fillId="35" borderId="10" xfId="0" applyNumberFormat="1" applyFont="1" applyFill="1" applyBorder="1" applyAlignment="1">
      <alignment horizontal="right"/>
    </xf>
    <xf numFmtId="2" fontId="1" fillId="0" borderId="0" xfId="0" applyNumberFormat="1" applyFont="1" applyAlignment="1">
      <alignment horizontal="right" wrapText="1"/>
    </xf>
    <xf numFmtId="0" fontId="0" fillId="37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172" fontId="0" fillId="37" borderId="10" xfId="0" applyNumberFormat="1" applyFont="1" applyFill="1" applyBorder="1" applyAlignment="1">
      <alignment/>
    </xf>
    <xf numFmtId="172" fontId="0" fillId="0" borderId="10" xfId="0" applyNumberFormat="1" applyFont="1" applyBorder="1" applyAlignment="1">
      <alignment/>
    </xf>
    <xf numFmtId="49" fontId="0" fillId="37" borderId="10" xfId="0" applyNumberFormat="1" applyFill="1" applyBorder="1" applyAlignment="1">
      <alignment horizontal="right"/>
    </xf>
    <xf numFmtId="172" fontId="0" fillId="0" borderId="10" xfId="0" applyNumberFormat="1" applyBorder="1" applyAlignment="1">
      <alignment horizontal="right"/>
    </xf>
    <xf numFmtId="172" fontId="1" fillId="38" borderId="10" xfId="0" applyNumberFormat="1" applyFont="1" applyFill="1" applyBorder="1" applyAlignment="1">
      <alignment horizontal="right" wrapText="1"/>
    </xf>
    <xf numFmtId="0" fontId="40" fillId="38" borderId="11" xfId="0" applyNumberFormat="1" applyFont="1" applyFill="1" applyBorder="1" applyAlignment="1">
      <alignment horizontal="left" vertical="top" wrapText="1"/>
    </xf>
    <xf numFmtId="2" fontId="1" fillId="38" borderId="10" xfId="0" applyNumberFormat="1" applyFont="1" applyFill="1" applyBorder="1" applyAlignment="1">
      <alignment horizontal="right" wrapText="1"/>
    </xf>
    <xf numFmtId="172" fontId="1" fillId="39" borderId="10" xfId="0" applyNumberFormat="1" applyFont="1" applyFill="1" applyBorder="1" applyAlignment="1">
      <alignment horizontal="right"/>
    </xf>
    <xf numFmtId="0" fontId="40" fillId="37" borderId="11" xfId="0" applyNumberFormat="1" applyFont="1" applyFill="1" applyBorder="1" applyAlignment="1">
      <alignment horizontal="left" vertical="top" wrapText="1"/>
    </xf>
    <xf numFmtId="49" fontId="1" fillId="37" borderId="10" xfId="0" applyNumberFormat="1" applyFont="1" applyFill="1" applyBorder="1" applyAlignment="1">
      <alignment horizontal="right" wrapText="1"/>
    </xf>
    <xf numFmtId="0" fontId="0" fillId="0" borderId="0" xfId="0" applyAlignment="1">
      <alignment horizontal="center"/>
    </xf>
    <xf numFmtId="2" fontId="0" fillId="37" borderId="10" xfId="0" applyNumberFormat="1" applyFont="1" applyFill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U105"/>
  <sheetViews>
    <sheetView tabSelected="1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L13" sqref="L13"/>
    </sheetView>
  </sheetViews>
  <sheetFormatPr defaultColWidth="9.00390625" defaultRowHeight="12.75"/>
  <cols>
    <col min="1" max="1" width="52.375" style="1" customWidth="1"/>
    <col min="2" max="2" width="7.00390625" style="0" hidden="1" customWidth="1"/>
    <col min="3" max="3" width="13.25390625" style="0" customWidth="1"/>
    <col min="4" max="4" width="0.12890625" style="2" hidden="1" customWidth="1"/>
    <col min="5" max="5" width="13.25390625" style="0" customWidth="1"/>
    <col min="13" max="13" width="7.375" style="0" customWidth="1"/>
  </cols>
  <sheetData>
    <row r="1" spans="2:4" ht="12.75" hidden="1">
      <c r="B1" t="s">
        <v>0</v>
      </c>
      <c r="C1" s="82" t="s">
        <v>34</v>
      </c>
      <c r="D1" s="82"/>
    </row>
    <row r="2" ht="18" customHeight="1"/>
    <row r="3" spans="1:5" ht="12.75">
      <c r="A3" s="3" t="s">
        <v>1</v>
      </c>
      <c r="B3" s="3"/>
      <c r="C3" s="3"/>
      <c r="D3" s="3"/>
      <c r="E3" s="3"/>
    </row>
    <row r="4" spans="1:5" ht="12.75">
      <c r="A4" s="3" t="s">
        <v>79</v>
      </c>
      <c r="B4" s="3"/>
      <c r="C4" s="3"/>
      <c r="D4" s="3"/>
      <c r="E4" s="3"/>
    </row>
    <row r="5" spans="1:5" ht="10.5" customHeight="1">
      <c r="A5" s="4"/>
      <c r="B5" s="5"/>
      <c r="C5" s="5"/>
      <c r="D5" s="6"/>
      <c r="E5" s="5"/>
    </row>
    <row r="6" spans="1:5" s="10" customFormat="1" ht="43.5" customHeight="1">
      <c r="A6" s="7"/>
      <c r="B6" s="8" t="s">
        <v>2</v>
      </c>
      <c r="C6" s="8" t="s">
        <v>81</v>
      </c>
      <c r="D6" s="9" t="s">
        <v>3</v>
      </c>
      <c r="E6" s="8" t="s">
        <v>82</v>
      </c>
    </row>
    <row r="7" spans="1:13" s="15" customFormat="1" ht="12.75">
      <c r="A7" s="11" t="s">
        <v>4</v>
      </c>
      <c r="B7" s="12"/>
      <c r="C7" s="12"/>
      <c r="D7" s="13"/>
      <c r="E7" s="12"/>
      <c r="F7" s="14"/>
      <c r="G7" s="14"/>
      <c r="H7" s="14"/>
      <c r="I7" s="54"/>
      <c r="J7" s="54"/>
      <c r="K7" s="54"/>
      <c r="L7" s="54"/>
      <c r="M7" s="54"/>
    </row>
    <row r="8" spans="1:13" s="20" customFormat="1" ht="14.25" customHeight="1">
      <c r="A8" s="16" t="s">
        <v>5</v>
      </c>
      <c r="B8" s="79">
        <f>B11+B13+B15+B19+B22+B23</f>
        <v>0</v>
      </c>
      <c r="C8" s="79">
        <f>C11+C13+C15+C19+C22+C23+C21+C18</f>
        <v>44042.5</v>
      </c>
      <c r="D8" s="18" t="e">
        <f>C8*100/B8</f>
        <v>#DIV/0!</v>
      </c>
      <c r="E8" s="79">
        <f>E11+E13+E15+E19+E22+E23+E21+E18</f>
        <v>52658.03999999999</v>
      </c>
      <c r="F8" s="19"/>
      <c r="G8" s="19"/>
      <c r="H8" s="19"/>
      <c r="I8" s="55"/>
      <c r="J8" s="55"/>
      <c r="K8" s="55"/>
      <c r="L8" s="55"/>
      <c r="M8" s="55"/>
    </row>
    <row r="9" spans="1:13" ht="16.5" customHeight="1" hidden="1">
      <c r="A9" s="21"/>
      <c r="B9" s="75"/>
      <c r="C9" s="75"/>
      <c r="D9" s="44"/>
      <c r="E9" s="75"/>
      <c r="I9" s="45"/>
      <c r="J9" s="45"/>
      <c r="K9" s="45"/>
      <c r="L9" s="45"/>
      <c r="M9" s="45"/>
    </row>
    <row r="10" spans="1:5" ht="15.75" customHeight="1" hidden="1">
      <c r="A10" s="21"/>
      <c r="B10" s="44"/>
      <c r="C10" s="44"/>
      <c r="D10" s="23"/>
      <c r="E10" s="44"/>
    </row>
    <row r="11" spans="1:5" s="5" customFormat="1" ht="38.25">
      <c r="A11" s="24" t="s">
        <v>35</v>
      </c>
      <c r="B11" s="25"/>
      <c r="C11" s="26">
        <v>546.7</v>
      </c>
      <c r="D11" s="26" t="e">
        <f aca="true" t="shared" si="0" ref="D11:D18">C11*100/B11</f>
        <v>#DIV/0!</v>
      </c>
      <c r="E11" s="26">
        <v>16.4</v>
      </c>
    </row>
    <row r="12" spans="1:5" ht="12" customHeight="1" hidden="1">
      <c r="A12" s="21"/>
      <c r="B12" s="22"/>
      <c r="C12" s="23"/>
      <c r="D12" s="27"/>
      <c r="E12" s="23"/>
    </row>
    <row r="13" spans="1:5" s="5" customFormat="1" ht="51">
      <c r="A13" s="24" t="s">
        <v>37</v>
      </c>
      <c r="B13" s="25"/>
      <c r="C13" s="26">
        <v>2753.1</v>
      </c>
      <c r="D13" s="26" t="e">
        <f t="shared" si="0"/>
        <v>#DIV/0!</v>
      </c>
      <c r="E13" s="26">
        <v>2994.23</v>
      </c>
    </row>
    <row r="14" spans="1:5" ht="12" customHeight="1" hidden="1">
      <c r="A14" s="21"/>
      <c r="B14" s="22"/>
      <c r="C14" s="23"/>
      <c r="D14" s="26"/>
      <c r="E14" s="23"/>
    </row>
    <row r="15" spans="1:5" s="5" customFormat="1" ht="52.5" customHeight="1">
      <c r="A15" s="24" t="s">
        <v>36</v>
      </c>
      <c r="B15" s="25"/>
      <c r="C15" s="26">
        <v>17553.9</v>
      </c>
      <c r="D15" s="26" t="e">
        <f t="shared" si="0"/>
        <v>#DIV/0!</v>
      </c>
      <c r="E15" s="26">
        <v>21857.44</v>
      </c>
    </row>
    <row r="16" spans="1:5" ht="12.75" hidden="1">
      <c r="A16" s="21"/>
      <c r="B16" s="22"/>
      <c r="C16" s="22"/>
      <c r="D16" s="27"/>
      <c r="E16" s="22"/>
    </row>
    <row r="17" spans="1:5" ht="12.75" hidden="1">
      <c r="A17" s="21" t="s">
        <v>7</v>
      </c>
      <c r="B17" s="22"/>
      <c r="C17" s="22"/>
      <c r="D17" s="27" t="e">
        <f t="shared" si="0"/>
        <v>#DIV/0!</v>
      </c>
      <c r="E17" s="22"/>
    </row>
    <row r="18" spans="1:5" s="5" customFormat="1" ht="12.75">
      <c r="A18" s="24" t="s">
        <v>8</v>
      </c>
      <c r="B18" s="25"/>
      <c r="C18" s="25"/>
      <c r="D18" s="26" t="e">
        <f t="shared" si="0"/>
        <v>#DIV/0!</v>
      </c>
      <c r="E18" s="25">
        <v>63.92</v>
      </c>
    </row>
    <row r="19" spans="1:5" s="5" customFormat="1" ht="39" customHeight="1">
      <c r="A19" s="24" t="s">
        <v>38</v>
      </c>
      <c r="B19" s="25"/>
      <c r="C19" s="26">
        <v>5575.3</v>
      </c>
      <c r="D19" s="26" t="e">
        <f aca="true" t="shared" si="1" ref="D19:D25">C19*100/B19</f>
        <v>#DIV/0!</v>
      </c>
      <c r="E19" s="26">
        <v>7049.54</v>
      </c>
    </row>
    <row r="20" spans="1:5" ht="12.75" hidden="1">
      <c r="A20" s="21"/>
      <c r="B20" s="22"/>
      <c r="C20" s="22"/>
      <c r="D20" s="27"/>
      <c r="E20" s="22"/>
    </row>
    <row r="21" spans="1:5" s="5" customFormat="1" ht="26.25" customHeight="1" hidden="1">
      <c r="A21" s="24" t="s">
        <v>28</v>
      </c>
      <c r="B21" s="25"/>
      <c r="C21" s="25"/>
      <c r="D21" s="26" t="e">
        <f t="shared" si="1"/>
        <v>#DIV/0!</v>
      </c>
      <c r="E21" s="25">
        <v>640.2</v>
      </c>
    </row>
    <row r="22" spans="1:5" s="5" customFormat="1" ht="12.75" hidden="1">
      <c r="A22" s="24" t="s">
        <v>39</v>
      </c>
      <c r="B22" s="25"/>
      <c r="C22" s="25"/>
      <c r="D22" s="26" t="e">
        <f t="shared" si="1"/>
        <v>#DIV/0!</v>
      </c>
      <c r="E22" s="25"/>
    </row>
    <row r="23" spans="1:5" s="5" customFormat="1" ht="12.75">
      <c r="A23" s="24" t="s">
        <v>29</v>
      </c>
      <c r="B23" s="25"/>
      <c r="C23" s="25">
        <v>17613.5</v>
      </c>
      <c r="D23" s="26" t="e">
        <f t="shared" si="1"/>
        <v>#DIV/0!</v>
      </c>
      <c r="E23" s="25">
        <v>20036.31</v>
      </c>
    </row>
    <row r="24" spans="1:5" ht="15" customHeight="1" hidden="1">
      <c r="A24" s="21"/>
      <c r="B24" s="22"/>
      <c r="C24" s="22"/>
      <c r="D24" s="27"/>
      <c r="E24" s="22"/>
    </row>
    <row r="25" spans="1:5" ht="15" customHeight="1" hidden="1">
      <c r="A25" s="21" t="s">
        <v>7</v>
      </c>
      <c r="B25" s="22"/>
      <c r="C25" s="22"/>
      <c r="D25" s="27" t="e">
        <f t="shared" si="1"/>
        <v>#DIV/0!</v>
      </c>
      <c r="E25" s="22"/>
    </row>
    <row r="26" spans="1:5" ht="12.75">
      <c r="A26" s="11" t="s">
        <v>9</v>
      </c>
      <c r="B26" s="29"/>
      <c r="C26" s="29"/>
      <c r="D26" s="29"/>
      <c r="E26" s="29"/>
    </row>
    <row r="27" spans="1:5" ht="12.75">
      <c r="A27" s="30" t="s">
        <v>10</v>
      </c>
      <c r="B27" s="53">
        <f>B28</f>
        <v>0</v>
      </c>
      <c r="C27" s="68">
        <f>C28</f>
        <v>804.1</v>
      </c>
      <c r="D27" s="31" t="e">
        <f>C27*100/B27</f>
        <v>#DIV/0!</v>
      </c>
      <c r="E27" s="68">
        <f>E28</f>
        <v>847.2</v>
      </c>
    </row>
    <row r="28" spans="1:5" ht="12.75">
      <c r="A28" s="24" t="s">
        <v>27</v>
      </c>
      <c r="B28" s="22"/>
      <c r="C28" s="22">
        <v>804.1</v>
      </c>
      <c r="D28" s="27"/>
      <c r="E28" s="22">
        <v>847.2</v>
      </c>
    </row>
    <row r="29" spans="1:5" ht="12.75" hidden="1">
      <c r="A29" s="21" t="s">
        <v>6</v>
      </c>
      <c r="B29" s="22"/>
      <c r="C29" s="22"/>
      <c r="D29" s="27"/>
      <c r="E29" s="22"/>
    </row>
    <row r="30" spans="1:13" s="33" customFormat="1" ht="25.5">
      <c r="A30" s="11" t="s">
        <v>11</v>
      </c>
      <c r="B30" s="29"/>
      <c r="C30" s="29"/>
      <c r="D30" s="32"/>
      <c r="E30" s="29"/>
      <c r="F30" s="45"/>
      <c r="G30" s="45"/>
      <c r="H30" s="45"/>
      <c r="I30" s="45"/>
      <c r="J30" s="45"/>
      <c r="K30" s="45"/>
      <c r="L30" s="45"/>
      <c r="M30" s="45"/>
    </row>
    <row r="31" spans="1:13" s="20" customFormat="1" ht="25.5">
      <c r="A31" s="34" t="s">
        <v>12</v>
      </c>
      <c r="B31" s="68">
        <f>B32+B34</f>
        <v>0</v>
      </c>
      <c r="C31" s="68">
        <f>C32+C34</f>
        <v>2780.7</v>
      </c>
      <c r="D31" s="18" t="e">
        <f>C31*100/B31</f>
        <v>#DIV/0!</v>
      </c>
      <c r="E31" s="68">
        <f>E32+E34</f>
        <v>4526.58</v>
      </c>
      <c r="F31" s="55"/>
      <c r="G31" s="55"/>
      <c r="H31" s="55"/>
      <c r="I31" s="55"/>
      <c r="J31" s="55"/>
      <c r="K31" s="55"/>
      <c r="L31" s="55"/>
      <c r="M31" s="55"/>
    </row>
    <row r="32" spans="1:13" s="20" customFormat="1" ht="43.5" customHeight="1" hidden="1">
      <c r="A32" s="64"/>
      <c r="B32" s="66"/>
      <c r="C32" s="66"/>
      <c r="D32" s="58"/>
      <c r="E32" s="66"/>
      <c r="F32" s="55"/>
      <c r="G32" s="55"/>
      <c r="H32" s="55"/>
      <c r="I32" s="55"/>
      <c r="J32" s="55"/>
      <c r="K32" s="55"/>
      <c r="L32" s="55"/>
      <c r="M32" s="55"/>
    </row>
    <row r="33" spans="1:13" s="5" customFormat="1" ht="17.25" customHeight="1" hidden="1">
      <c r="A33" s="21"/>
      <c r="B33" s="71"/>
      <c r="C33" s="73"/>
      <c r="D33" s="26"/>
      <c r="E33" s="73"/>
      <c r="F33" s="55"/>
      <c r="G33" s="55"/>
      <c r="H33" s="55"/>
      <c r="I33" s="55"/>
      <c r="J33" s="55"/>
      <c r="K33" s="55"/>
      <c r="L33" s="55"/>
      <c r="M33" s="55"/>
    </row>
    <row r="34" spans="1:13" s="5" customFormat="1" ht="38.25">
      <c r="A34" s="24" t="s">
        <v>69</v>
      </c>
      <c r="B34" s="71"/>
      <c r="C34" s="66" t="s">
        <v>73</v>
      </c>
      <c r="D34" s="26"/>
      <c r="E34" s="74" t="s">
        <v>80</v>
      </c>
      <c r="F34" s="55"/>
      <c r="G34" s="55"/>
      <c r="H34" s="55"/>
      <c r="I34" s="55"/>
      <c r="J34" s="55"/>
      <c r="K34" s="55"/>
      <c r="L34" s="55"/>
      <c r="M34" s="55"/>
    </row>
    <row r="35" spans="1:13" s="15" customFormat="1" ht="12.75">
      <c r="A35" s="11" t="s">
        <v>13</v>
      </c>
      <c r="B35" s="12"/>
      <c r="C35" s="12"/>
      <c r="D35" s="32"/>
      <c r="E35" s="12"/>
      <c r="F35" s="54"/>
      <c r="G35" s="54"/>
      <c r="H35" s="54"/>
      <c r="I35" s="54"/>
      <c r="J35" s="54"/>
      <c r="K35" s="54"/>
      <c r="L35" s="54"/>
      <c r="M35" s="54"/>
    </row>
    <row r="36" spans="1:13" s="20" customFormat="1" ht="13.5" customHeight="1">
      <c r="A36" s="34" t="s">
        <v>14</v>
      </c>
      <c r="B36" s="53">
        <f>B37+B39+B42+B40</f>
        <v>0</v>
      </c>
      <c r="C36" s="68">
        <f>C37+C39+C42+C40</f>
        <v>30649.3</v>
      </c>
      <c r="D36" s="18" t="e">
        <f aca="true" t="shared" si="2" ref="D36:D42">C36*100/B36</f>
        <v>#DIV/0!</v>
      </c>
      <c r="E36" s="68">
        <f>E37+E39+E42+E40</f>
        <v>35185.2</v>
      </c>
      <c r="F36" s="55"/>
      <c r="G36" s="55"/>
      <c r="H36" s="55"/>
      <c r="I36" s="55"/>
      <c r="J36" s="55"/>
      <c r="K36" s="55"/>
      <c r="L36" s="55"/>
      <c r="M36" s="55"/>
    </row>
    <row r="37" spans="1:9" s="5" customFormat="1" ht="16.5" customHeight="1">
      <c r="A37" s="24" t="s">
        <v>15</v>
      </c>
      <c r="B37" s="25"/>
      <c r="C37" s="26">
        <v>2632</v>
      </c>
      <c r="D37" s="26" t="e">
        <f t="shared" si="2"/>
        <v>#DIV/0!</v>
      </c>
      <c r="E37" s="26">
        <v>2882.9</v>
      </c>
      <c r="F37" s="19"/>
      <c r="G37" s="19"/>
      <c r="H37" s="19"/>
      <c r="I37" s="19"/>
    </row>
    <row r="38" spans="1:9" ht="12.75" hidden="1">
      <c r="A38" s="21"/>
      <c r="B38" s="22"/>
      <c r="C38" s="22"/>
      <c r="D38" s="27"/>
      <c r="E38" s="22"/>
      <c r="F38" s="35"/>
      <c r="G38" s="35"/>
      <c r="H38" s="35"/>
      <c r="I38" s="35"/>
    </row>
    <row r="39" spans="1:9" s="5" customFormat="1" ht="13.5" customHeight="1">
      <c r="A39" s="24" t="s">
        <v>16</v>
      </c>
      <c r="B39" s="25"/>
      <c r="C39" s="25">
        <v>9318.4</v>
      </c>
      <c r="D39" s="26" t="e">
        <f t="shared" si="2"/>
        <v>#DIV/0!</v>
      </c>
      <c r="E39" s="25">
        <v>10120.1</v>
      </c>
      <c r="F39" s="19"/>
      <c r="G39" s="19"/>
      <c r="H39" s="19"/>
      <c r="I39" s="19"/>
    </row>
    <row r="40" spans="1:9" s="5" customFormat="1" ht="13.5" customHeight="1">
      <c r="A40" s="24" t="s">
        <v>32</v>
      </c>
      <c r="B40" s="25"/>
      <c r="C40" s="26">
        <v>1999.3</v>
      </c>
      <c r="D40" s="26" t="e">
        <f t="shared" si="2"/>
        <v>#DIV/0!</v>
      </c>
      <c r="E40" s="26">
        <v>1915</v>
      </c>
      <c r="F40" s="19"/>
      <c r="G40" s="19"/>
      <c r="H40" s="19"/>
      <c r="I40" s="19"/>
    </row>
    <row r="41" spans="1:9" s="5" customFormat="1" ht="13.5" customHeight="1" hidden="1">
      <c r="A41" s="24" t="s">
        <v>67</v>
      </c>
      <c r="B41" s="25"/>
      <c r="C41" s="26"/>
      <c r="D41" s="26"/>
      <c r="E41" s="26"/>
      <c r="F41" s="19"/>
      <c r="G41" s="19"/>
      <c r="H41" s="19"/>
      <c r="I41" s="19"/>
    </row>
    <row r="42" spans="1:9" s="5" customFormat="1" ht="12.75">
      <c r="A42" s="24" t="s">
        <v>26</v>
      </c>
      <c r="B42" s="25"/>
      <c r="C42" s="25">
        <v>16699.6</v>
      </c>
      <c r="D42" s="26" t="e">
        <f t="shared" si="2"/>
        <v>#DIV/0!</v>
      </c>
      <c r="E42" s="25">
        <v>20267.2</v>
      </c>
      <c r="F42" s="19"/>
      <c r="G42" s="19"/>
      <c r="H42" s="19"/>
      <c r="I42" s="19"/>
    </row>
    <row r="43" spans="1:9" s="15" customFormat="1" ht="12.75">
      <c r="A43" s="11" t="s">
        <v>17</v>
      </c>
      <c r="B43" s="12"/>
      <c r="C43" s="12"/>
      <c r="D43" s="32"/>
      <c r="E43" s="12"/>
      <c r="F43" s="14"/>
      <c r="G43" s="14"/>
      <c r="H43" s="14"/>
      <c r="I43" s="14"/>
    </row>
    <row r="44" spans="1:9" s="20" customFormat="1" ht="18" customHeight="1">
      <c r="A44" s="34" t="s">
        <v>40</v>
      </c>
      <c r="B44" s="18">
        <f>B45+B46+B47+B48</f>
        <v>0</v>
      </c>
      <c r="C44" s="18">
        <f>C45+C46+C47+C48</f>
        <v>13040.5</v>
      </c>
      <c r="D44" s="18" t="e">
        <f>C44*100/B44</f>
        <v>#DIV/0!</v>
      </c>
      <c r="E44" s="18">
        <f>E45+E46+E47+E48</f>
        <v>14969.400000000001</v>
      </c>
      <c r="F44" s="19"/>
      <c r="G44" s="19"/>
      <c r="H44" s="19"/>
      <c r="I44" s="19"/>
    </row>
    <row r="45" spans="1:5" s="19" customFormat="1" ht="12.75">
      <c r="A45" s="36" t="s">
        <v>18</v>
      </c>
      <c r="B45" s="37"/>
      <c r="C45" s="37"/>
      <c r="D45" s="18" t="e">
        <f>C45*100/B45</f>
        <v>#DIV/0!</v>
      </c>
      <c r="E45" s="26"/>
    </row>
    <row r="46" spans="1:9" s="5" customFormat="1" ht="12.75">
      <c r="A46" s="36" t="s">
        <v>19</v>
      </c>
      <c r="B46" s="25"/>
      <c r="C46" s="26">
        <v>4132.3</v>
      </c>
      <c r="D46" s="26" t="e">
        <f>C46*100/B46</f>
        <v>#DIV/0!</v>
      </c>
      <c r="E46" s="26">
        <v>5004.81</v>
      </c>
      <c r="F46" s="19"/>
      <c r="G46" s="19"/>
      <c r="H46" s="19"/>
      <c r="I46" s="19"/>
    </row>
    <row r="47" spans="1:9" s="5" customFormat="1" ht="15.75" customHeight="1">
      <c r="A47" s="36" t="s">
        <v>41</v>
      </c>
      <c r="B47" s="25"/>
      <c r="C47" s="25">
        <v>991.9</v>
      </c>
      <c r="D47" s="26"/>
      <c r="E47" s="25">
        <v>3274.2</v>
      </c>
      <c r="F47" s="19"/>
      <c r="G47" s="19"/>
      <c r="H47" s="19"/>
      <c r="I47" s="19"/>
    </row>
    <row r="48" spans="1:9" s="5" customFormat="1" ht="25.5">
      <c r="A48" s="24" t="s">
        <v>42</v>
      </c>
      <c r="B48" s="25"/>
      <c r="C48" s="26">
        <v>7916.3</v>
      </c>
      <c r="D48" s="26" t="e">
        <f>C48*100/B48</f>
        <v>#DIV/0!</v>
      </c>
      <c r="E48" s="26">
        <v>6690.39</v>
      </c>
      <c r="F48" s="19"/>
      <c r="G48" s="19"/>
      <c r="H48" s="19"/>
      <c r="I48" s="19"/>
    </row>
    <row r="49" spans="1:9" ht="15" customHeight="1" hidden="1">
      <c r="A49" s="21"/>
      <c r="B49" s="22"/>
      <c r="C49" s="23"/>
      <c r="D49" s="27"/>
      <c r="E49" s="23"/>
      <c r="F49" s="35"/>
      <c r="G49" s="35"/>
      <c r="H49" s="35"/>
      <c r="I49" s="35"/>
    </row>
    <row r="50" spans="1:9" ht="14.25" customHeight="1">
      <c r="A50" s="77" t="s">
        <v>65</v>
      </c>
      <c r="B50" s="78">
        <f>B51</f>
        <v>0</v>
      </c>
      <c r="C50" s="76" t="str">
        <f>C51</f>
        <v>314,2</v>
      </c>
      <c r="D50" s="48"/>
      <c r="E50" s="76">
        <f>E51</f>
        <v>539.6</v>
      </c>
      <c r="F50" s="35"/>
      <c r="G50" s="35"/>
      <c r="H50" s="35"/>
      <c r="I50" s="35"/>
    </row>
    <row r="51" spans="1:9" ht="25.5">
      <c r="A51" s="80" t="s">
        <v>66</v>
      </c>
      <c r="B51" s="49"/>
      <c r="C51" s="81" t="s">
        <v>74</v>
      </c>
      <c r="D51" s="67"/>
      <c r="E51" s="26">
        <v>539.6</v>
      </c>
      <c r="F51" s="35"/>
      <c r="G51" s="35"/>
      <c r="H51" s="35"/>
      <c r="I51" s="35"/>
    </row>
    <row r="52" spans="1:21" s="33" customFormat="1" ht="16.5" customHeight="1">
      <c r="A52" s="11" t="s">
        <v>20</v>
      </c>
      <c r="B52" s="29"/>
      <c r="C52" s="29"/>
      <c r="D52" s="32"/>
      <c r="E52" s="29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</row>
    <row r="53" spans="1:21" s="20" customFormat="1" ht="14.25" customHeight="1">
      <c r="A53" s="34" t="s">
        <v>21</v>
      </c>
      <c r="B53" s="53">
        <f>B56+B59+B60+B62+B65</f>
        <v>0</v>
      </c>
      <c r="C53" s="53">
        <f>C56+C59+C60+C62+C65</f>
        <v>201888.19999999998</v>
      </c>
      <c r="D53" s="18" t="e">
        <f aca="true" t="shared" si="3" ref="D53:D67">C53*100/B53</f>
        <v>#DIV/0!</v>
      </c>
      <c r="E53" s="53">
        <f>E56+E59+E60+E62+E65</f>
        <v>221203.56</v>
      </c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</row>
    <row r="54" spans="1:21" ht="12.75" hidden="1">
      <c r="A54" s="21" t="s">
        <v>33</v>
      </c>
      <c r="B54" s="56">
        <f>B57+B60+B66+B63</f>
        <v>0</v>
      </c>
      <c r="C54" s="56">
        <f>C57+C60+C66+C63</f>
        <v>4667.3</v>
      </c>
      <c r="D54" s="38" t="e">
        <f t="shared" si="3"/>
        <v>#DIV/0!</v>
      </c>
      <c r="E54" s="56">
        <f>E57+E60+E66+E63</f>
        <v>6491</v>
      </c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</row>
    <row r="55" spans="1:21" ht="12.75" hidden="1">
      <c r="A55" s="21" t="s">
        <v>7</v>
      </c>
      <c r="B55" s="56">
        <f>B58+B61+B67+B64</f>
        <v>0</v>
      </c>
      <c r="C55" s="56">
        <f>C58+C61+C67+C64</f>
        <v>0</v>
      </c>
      <c r="D55" s="38" t="e">
        <f t="shared" si="3"/>
        <v>#DIV/0!</v>
      </c>
      <c r="E55" s="56">
        <f>E58+E61+E67+E64</f>
        <v>0</v>
      </c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</row>
    <row r="56" spans="1:21" s="5" customFormat="1" ht="12.75">
      <c r="A56" s="24" t="s">
        <v>22</v>
      </c>
      <c r="B56" s="25"/>
      <c r="C56" s="26">
        <v>31970.3</v>
      </c>
      <c r="D56" s="26" t="e">
        <f t="shared" si="3"/>
        <v>#DIV/0!</v>
      </c>
      <c r="E56" s="26">
        <v>32101.5</v>
      </c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</row>
    <row r="57" spans="1:21" ht="12.75" hidden="1">
      <c r="A57" s="21" t="s">
        <v>33</v>
      </c>
      <c r="B57" s="70"/>
      <c r="C57" s="70"/>
      <c r="D57" s="27" t="e">
        <f t="shared" si="3"/>
        <v>#DIV/0!</v>
      </c>
      <c r="E57" s="70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</row>
    <row r="58" spans="1:21" ht="12.75" hidden="1">
      <c r="A58" s="21" t="s">
        <v>7</v>
      </c>
      <c r="B58" s="70"/>
      <c r="C58" s="70"/>
      <c r="D58" s="27" t="e">
        <f t="shared" si="3"/>
        <v>#DIV/0!</v>
      </c>
      <c r="E58" s="70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</row>
    <row r="59" spans="1:21" s="5" customFormat="1" ht="12.75">
      <c r="A59" s="24" t="s">
        <v>23</v>
      </c>
      <c r="B59" s="25"/>
      <c r="C59" s="61">
        <v>145215</v>
      </c>
      <c r="D59" s="26" t="e">
        <f t="shared" si="3"/>
        <v>#DIV/0!</v>
      </c>
      <c r="E59" s="61">
        <v>160291.4</v>
      </c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</row>
    <row r="60" spans="1:21" ht="12.75">
      <c r="A60" s="24" t="s">
        <v>68</v>
      </c>
      <c r="B60" s="70"/>
      <c r="C60" s="28" t="s">
        <v>75</v>
      </c>
      <c r="D60" s="27" t="e">
        <f t="shared" si="3"/>
        <v>#DIV/0!</v>
      </c>
      <c r="E60" s="61">
        <v>6491</v>
      </c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</row>
    <row r="61" spans="1:21" ht="15" customHeight="1" hidden="1">
      <c r="A61" s="21"/>
      <c r="B61" s="70"/>
      <c r="C61" s="70"/>
      <c r="D61" s="27" t="e">
        <f t="shared" si="3"/>
        <v>#DIV/0!</v>
      </c>
      <c r="E61" s="70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</row>
    <row r="62" spans="1:21" ht="14.25" customHeight="1">
      <c r="A62" s="24" t="s">
        <v>43</v>
      </c>
      <c r="B62" s="25"/>
      <c r="C62" s="25">
        <v>2681.7</v>
      </c>
      <c r="D62" s="27" t="e">
        <f t="shared" si="3"/>
        <v>#DIV/0!</v>
      </c>
      <c r="E62" s="25">
        <v>4213.46</v>
      </c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</row>
    <row r="63" spans="1:21" ht="12.75" customHeight="1" hidden="1">
      <c r="A63" s="21" t="s">
        <v>33</v>
      </c>
      <c r="B63" s="72"/>
      <c r="C63" s="72"/>
      <c r="D63" s="27"/>
      <c r="E63" s="72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</row>
    <row r="64" spans="1:21" ht="12.75" customHeight="1" hidden="1">
      <c r="A64" s="21" t="s">
        <v>7</v>
      </c>
      <c r="B64" s="72"/>
      <c r="C64" s="72"/>
      <c r="D64" s="27"/>
      <c r="E64" s="72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</row>
    <row r="65" spans="1:21" s="5" customFormat="1" ht="14.25" customHeight="1">
      <c r="A65" s="24" t="s">
        <v>44</v>
      </c>
      <c r="B65" s="25"/>
      <c r="C65" s="26">
        <v>17353.9</v>
      </c>
      <c r="D65" s="26" t="e">
        <f t="shared" si="3"/>
        <v>#DIV/0!</v>
      </c>
      <c r="E65" s="26">
        <v>18106.2</v>
      </c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</row>
    <row r="66" spans="1:21" ht="13.5" customHeight="1" hidden="1">
      <c r="A66" s="21" t="s">
        <v>64</v>
      </c>
      <c r="B66" s="25"/>
      <c r="C66" s="26"/>
      <c r="D66" s="27" t="e">
        <f t="shared" si="3"/>
        <v>#DIV/0!</v>
      </c>
      <c r="E66" s="26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</row>
    <row r="67" spans="1:21" ht="12.75" hidden="1">
      <c r="A67" s="21" t="s">
        <v>7</v>
      </c>
      <c r="B67" s="22"/>
      <c r="C67" s="22"/>
      <c r="D67" s="27" t="e">
        <f t="shared" si="3"/>
        <v>#DIV/0!</v>
      </c>
      <c r="E67" s="22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</row>
    <row r="68" spans="1:21" s="33" customFormat="1" ht="12.75">
      <c r="A68" s="11" t="s">
        <v>45</v>
      </c>
      <c r="B68" s="29"/>
      <c r="C68" s="29"/>
      <c r="D68" s="32"/>
      <c r="E68" s="29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</row>
    <row r="69" spans="1:21" s="20" customFormat="1" ht="12.75">
      <c r="A69" s="34" t="s">
        <v>46</v>
      </c>
      <c r="B69" s="17">
        <f>B72+B75</f>
        <v>0</v>
      </c>
      <c r="C69" s="18">
        <f>C72+C75</f>
        <v>45283</v>
      </c>
      <c r="D69" s="18" t="e">
        <f aca="true" t="shared" si="4" ref="D69:D75">C69*100/B69</f>
        <v>#DIV/0!</v>
      </c>
      <c r="E69" s="18">
        <f>E72+E75</f>
        <v>48011.1</v>
      </c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</row>
    <row r="70" spans="1:21" ht="12.75" hidden="1">
      <c r="A70" s="21" t="s">
        <v>33</v>
      </c>
      <c r="B70" s="22">
        <f>B73+B76</f>
        <v>0</v>
      </c>
      <c r="C70" s="23">
        <f>C73+C76</f>
        <v>0</v>
      </c>
      <c r="D70" s="27" t="e">
        <f t="shared" si="4"/>
        <v>#DIV/0!</v>
      </c>
      <c r="E70" s="23">
        <f>E73+E76</f>
        <v>0</v>
      </c>
      <c r="F70" s="35"/>
      <c r="G70" s="35"/>
      <c r="H70" s="35"/>
      <c r="I70" s="35"/>
      <c r="N70" s="35"/>
      <c r="O70" s="35"/>
      <c r="P70" s="35"/>
      <c r="Q70" s="35"/>
      <c r="R70" s="35"/>
      <c r="S70" s="35"/>
      <c r="T70" s="35"/>
      <c r="U70" s="35"/>
    </row>
    <row r="71" spans="1:9" ht="12.75" hidden="1">
      <c r="A71" s="21" t="s">
        <v>7</v>
      </c>
      <c r="B71" s="43">
        <f>B74</f>
        <v>0</v>
      </c>
      <c r="C71" s="75">
        <f>C74</f>
        <v>0</v>
      </c>
      <c r="D71" s="27" t="e">
        <f t="shared" si="4"/>
        <v>#DIV/0!</v>
      </c>
      <c r="E71" s="75">
        <f>E74</f>
        <v>0</v>
      </c>
      <c r="F71" s="35"/>
      <c r="G71" s="35"/>
      <c r="H71" s="35"/>
      <c r="I71" s="35"/>
    </row>
    <row r="72" spans="1:9" s="5" customFormat="1" ht="12.75">
      <c r="A72" s="24" t="s">
        <v>47</v>
      </c>
      <c r="B72" s="25"/>
      <c r="C72" s="25">
        <v>43344.3</v>
      </c>
      <c r="D72" s="26" t="e">
        <f t="shared" si="4"/>
        <v>#DIV/0!</v>
      </c>
      <c r="E72" s="25">
        <v>46577</v>
      </c>
      <c r="F72" s="19"/>
      <c r="G72" s="19"/>
      <c r="H72" s="19"/>
      <c r="I72" s="19"/>
    </row>
    <row r="73" spans="1:9" ht="12.75" hidden="1">
      <c r="A73" s="21" t="s">
        <v>33</v>
      </c>
      <c r="B73" s="49"/>
      <c r="C73" s="72"/>
      <c r="D73" s="27" t="e">
        <f t="shared" si="4"/>
        <v>#DIV/0!</v>
      </c>
      <c r="E73" s="72"/>
      <c r="F73" s="35"/>
      <c r="G73" s="35"/>
      <c r="H73" s="35"/>
      <c r="I73" s="35"/>
    </row>
    <row r="74" spans="1:9" ht="12.75" hidden="1">
      <c r="A74" s="21" t="s">
        <v>7</v>
      </c>
      <c r="B74" s="49"/>
      <c r="C74" s="72"/>
      <c r="D74" s="27" t="e">
        <f t="shared" si="4"/>
        <v>#DIV/0!</v>
      </c>
      <c r="E74" s="72"/>
      <c r="F74" s="35"/>
      <c r="G74" s="35"/>
      <c r="H74" s="35"/>
      <c r="I74" s="35"/>
    </row>
    <row r="75" spans="1:9" s="5" customFormat="1" ht="25.5">
      <c r="A75" s="24" t="s">
        <v>48</v>
      </c>
      <c r="B75" s="25"/>
      <c r="C75" s="26">
        <v>1938.7</v>
      </c>
      <c r="D75" s="26" t="e">
        <f t="shared" si="4"/>
        <v>#DIV/0!</v>
      </c>
      <c r="E75" s="26">
        <v>1434.1</v>
      </c>
      <c r="F75" s="19"/>
      <c r="G75" s="19"/>
      <c r="H75" s="19"/>
      <c r="I75" s="19"/>
    </row>
    <row r="76" spans="1:9" ht="12.75" hidden="1">
      <c r="A76" s="21"/>
      <c r="B76" s="22"/>
      <c r="C76" s="22"/>
      <c r="D76" s="27"/>
      <c r="E76" s="22"/>
      <c r="F76" s="35"/>
      <c r="G76" s="35"/>
      <c r="H76" s="35"/>
      <c r="I76" s="35"/>
    </row>
    <row r="77" spans="1:19" s="33" customFormat="1" ht="12.75">
      <c r="A77" s="11" t="s">
        <v>49</v>
      </c>
      <c r="B77" s="29"/>
      <c r="C77" s="29"/>
      <c r="D77" s="32"/>
      <c r="E77" s="29"/>
      <c r="F77" s="35"/>
      <c r="G77" s="35"/>
      <c r="H77" s="35"/>
      <c r="I77" s="35"/>
      <c r="J77" s="45"/>
      <c r="K77" s="45"/>
      <c r="L77" s="45"/>
      <c r="M77" s="45"/>
      <c r="N77" s="45"/>
      <c r="O77" s="45"/>
      <c r="P77" s="45"/>
      <c r="Q77" s="45"/>
      <c r="R77" s="45"/>
      <c r="S77" s="45"/>
    </row>
    <row r="78" spans="1:19" s="20" customFormat="1" ht="12.75">
      <c r="A78" s="34" t="s">
        <v>50</v>
      </c>
      <c r="B78" s="53">
        <f>B79</f>
        <v>0</v>
      </c>
      <c r="C78" s="68">
        <f>C79</f>
        <v>123</v>
      </c>
      <c r="D78" s="18" t="e">
        <f>C78*100/B78</f>
        <v>#DIV/0!</v>
      </c>
      <c r="E78" s="68">
        <f>E79</f>
        <v>131.7</v>
      </c>
      <c r="F78" s="19"/>
      <c r="G78" s="19"/>
      <c r="H78" s="19"/>
      <c r="I78" s="19"/>
      <c r="J78" s="55"/>
      <c r="K78" s="55"/>
      <c r="L78" s="55"/>
      <c r="M78" s="55"/>
      <c r="N78" s="55"/>
      <c r="O78" s="55"/>
      <c r="P78" s="55"/>
      <c r="Q78" s="55"/>
      <c r="R78" s="55"/>
      <c r="S78" s="55"/>
    </row>
    <row r="79" spans="1:9" s="5" customFormat="1" ht="14.25" customHeight="1">
      <c r="A79" s="24" t="s">
        <v>51</v>
      </c>
      <c r="B79" s="25"/>
      <c r="C79" s="26">
        <v>123</v>
      </c>
      <c r="D79" s="26" t="e">
        <f>C79*100/B79</f>
        <v>#DIV/0!</v>
      </c>
      <c r="E79" s="26">
        <v>131.7</v>
      </c>
      <c r="F79" s="19"/>
      <c r="G79" s="19"/>
      <c r="H79" s="19"/>
      <c r="I79" s="19"/>
    </row>
    <row r="80" spans="1:20" s="33" customFormat="1" ht="12.75">
      <c r="A80" s="11" t="s">
        <v>24</v>
      </c>
      <c r="B80" s="29"/>
      <c r="C80" s="29"/>
      <c r="D80" s="32"/>
      <c r="E80" s="29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</row>
    <row r="81" spans="1:20" s="20" customFormat="1" ht="12.75">
      <c r="A81" s="34" t="s">
        <v>52</v>
      </c>
      <c r="B81" s="42">
        <f>B84+B85+B88+B90+B89</f>
        <v>0</v>
      </c>
      <c r="C81" s="42">
        <f>C84+C85+C88+C90+C89</f>
        <v>9816.9</v>
      </c>
      <c r="D81" s="18" t="e">
        <f aca="true" t="shared" si="5" ref="D81:D92">C81*100/B81</f>
        <v>#DIV/0!</v>
      </c>
      <c r="E81" s="42">
        <f>E84+E85+E88+E90+E89</f>
        <v>13420.5</v>
      </c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</row>
    <row r="82" spans="1:20" ht="12.75" hidden="1">
      <c r="A82" s="21" t="s">
        <v>33</v>
      </c>
      <c r="B82" s="56">
        <f>B86+B91</f>
        <v>0</v>
      </c>
      <c r="C82" s="23">
        <f>C86+C91</f>
        <v>0</v>
      </c>
      <c r="D82" s="27" t="e">
        <f t="shared" si="5"/>
        <v>#DIV/0!</v>
      </c>
      <c r="E82" s="23">
        <f>E86+E91</f>
        <v>0</v>
      </c>
      <c r="F82" s="35"/>
      <c r="G82" s="35"/>
      <c r="H82" s="35"/>
      <c r="K82" s="35"/>
      <c r="L82" s="35"/>
      <c r="M82" s="35"/>
      <c r="N82" s="35"/>
      <c r="O82" s="35"/>
      <c r="P82" s="35"/>
      <c r="Q82" s="35"/>
      <c r="R82" s="35"/>
      <c r="S82" s="35"/>
      <c r="T82" s="35"/>
    </row>
    <row r="83" spans="1:20" ht="12.75" hidden="1">
      <c r="A83" s="21" t="s">
        <v>7</v>
      </c>
      <c r="B83" s="56">
        <f>B87+B92</f>
        <v>0</v>
      </c>
      <c r="C83" s="23">
        <f>C87+C92</f>
        <v>0</v>
      </c>
      <c r="D83" s="27" t="e">
        <f t="shared" si="5"/>
        <v>#DIV/0!</v>
      </c>
      <c r="E83" s="23">
        <f>E87+E92</f>
        <v>0</v>
      </c>
      <c r="K83" s="35"/>
      <c r="L83" s="35"/>
      <c r="M83" s="35"/>
      <c r="N83" s="35"/>
      <c r="O83" s="35"/>
      <c r="P83" s="35"/>
      <c r="Q83" s="35"/>
      <c r="R83" s="35"/>
      <c r="S83" s="35"/>
      <c r="T83" s="35"/>
    </row>
    <row r="84" spans="1:20" s="5" customFormat="1" ht="12.75">
      <c r="A84" s="24" t="s">
        <v>53</v>
      </c>
      <c r="B84" s="25"/>
      <c r="C84" s="25">
        <v>1298.6</v>
      </c>
      <c r="D84" s="26" t="e">
        <f t="shared" si="5"/>
        <v>#DIV/0!</v>
      </c>
      <c r="E84" s="25">
        <v>1035.8</v>
      </c>
      <c r="K84" s="19"/>
      <c r="L84" s="19"/>
      <c r="M84" s="19"/>
      <c r="N84" s="19"/>
      <c r="O84" s="19"/>
      <c r="P84" s="19"/>
      <c r="Q84" s="19"/>
      <c r="R84" s="19"/>
      <c r="S84" s="19"/>
      <c r="T84" s="19"/>
    </row>
    <row r="85" spans="1:20" s="5" customFormat="1" ht="12.75" hidden="1">
      <c r="A85" s="24" t="s">
        <v>54</v>
      </c>
      <c r="B85" s="25"/>
      <c r="C85" s="26"/>
      <c r="D85" s="26" t="e">
        <f t="shared" si="5"/>
        <v>#DIV/0!</v>
      </c>
      <c r="E85" s="26"/>
      <c r="K85" s="19"/>
      <c r="L85" s="19"/>
      <c r="M85" s="19"/>
      <c r="N85" s="19"/>
      <c r="O85" s="19"/>
      <c r="P85" s="19"/>
      <c r="Q85" s="19"/>
      <c r="R85" s="19"/>
      <c r="S85" s="19"/>
      <c r="T85" s="19"/>
    </row>
    <row r="86" spans="1:20" ht="12.75" hidden="1">
      <c r="A86" s="21" t="s">
        <v>33</v>
      </c>
      <c r="B86" s="49"/>
      <c r="C86" s="49"/>
      <c r="D86" s="27" t="e">
        <f t="shared" si="5"/>
        <v>#DIV/0!</v>
      </c>
      <c r="E86" s="49"/>
      <c r="K86" s="35"/>
      <c r="L86" s="35"/>
      <c r="M86" s="35"/>
      <c r="N86" s="35"/>
      <c r="O86" s="35"/>
      <c r="P86" s="35"/>
      <c r="Q86" s="35"/>
      <c r="R86" s="35"/>
      <c r="S86" s="35"/>
      <c r="T86" s="35"/>
    </row>
    <row r="87" spans="1:20" ht="12.75" hidden="1">
      <c r="A87" s="21" t="s">
        <v>7</v>
      </c>
      <c r="B87" s="49"/>
      <c r="C87" s="49"/>
      <c r="D87" s="27" t="e">
        <f t="shared" si="5"/>
        <v>#DIV/0!</v>
      </c>
      <c r="E87" s="49"/>
      <c r="K87" s="35"/>
      <c r="L87" s="35"/>
      <c r="M87" s="35"/>
      <c r="N87" s="35"/>
      <c r="O87" s="35"/>
      <c r="P87" s="35"/>
      <c r="Q87" s="35"/>
      <c r="R87" s="35"/>
      <c r="S87" s="35"/>
      <c r="T87" s="35"/>
    </row>
    <row r="88" spans="1:20" s="5" customFormat="1" ht="12.75">
      <c r="A88" s="24" t="s">
        <v>55</v>
      </c>
      <c r="B88" s="25"/>
      <c r="C88" s="26">
        <v>8049.3</v>
      </c>
      <c r="D88" s="26" t="e">
        <f t="shared" si="5"/>
        <v>#DIV/0!</v>
      </c>
      <c r="E88" s="25">
        <v>11680.2</v>
      </c>
      <c r="K88" s="19"/>
      <c r="L88" s="19"/>
      <c r="M88" s="19"/>
      <c r="N88" s="19"/>
      <c r="O88" s="19"/>
      <c r="P88" s="19"/>
      <c r="Q88" s="19"/>
      <c r="R88" s="19"/>
      <c r="S88" s="19"/>
      <c r="T88" s="19"/>
    </row>
    <row r="89" spans="1:20" s="5" customFormat="1" ht="14.25" customHeight="1">
      <c r="A89" s="24" t="s">
        <v>56</v>
      </c>
      <c r="B89" s="25"/>
      <c r="C89" s="25">
        <v>91.9</v>
      </c>
      <c r="D89" s="26" t="e">
        <f t="shared" si="5"/>
        <v>#DIV/0!</v>
      </c>
      <c r="E89" s="25">
        <v>49.3</v>
      </c>
      <c r="K89" s="19"/>
      <c r="L89" s="19"/>
      <c r="M89" s="19"/>
      <c r="N89" s="19"/>
      <c r="O89" s="19"/>
      <c r="P89" s="19"/>
      <c r="Q89" s="19"/>
      <c r="R89" s="19"/>
      <c r="S89" s="19"/>
      <c r="T89" s="19"/>
    </row>
    <row r="90" spans="1:20" s="5" customFormat="1" ht="14.25" customHeight="1">
      <c r="A90" s="24" t="s">
        <v>57</v>
      </c>
      <c r="B90" s="25"/>
      <c r="C90" s="25">
        <v>377.1</v>
      </c>
      <c r="D90" s="26" t="e">
        <f t="shared" si="5"/>
        <v>#DIV/0!</v>
      </c>
      <c r="E90" s="25">
        <v>655.2</v>
      </c>
      <c r="K90" s="19"/>
      <c r="L90" s="19"/>
      <c r="M90" s="19"/>
      <c r="N90" s="19"/>
      <c r="O90" s="19"/>
      <c r="P90" s="19"/>
      <c r="Q90" s="19"/>
      <c r="R90" s="19"/>
      <c r="S90" s="19"/>
      <c r="T90" s="19"/>
    </row>
    <row r="91" spans="1:20" s="33" customFormat="1" ht="12.75" customHeight="1" hidden="1">
      <c r="A91" s="21" t="s">
        <v>33</v>
      </c>
      <c r="B91" s="22"/>
      <c r="C91" s="23"/>
      <c r="D91" s="26" t="e">
        <f t="shared" si="5"/>
        <v>#DIV/0!</v>
      </c>
      <c r="E91" s="23"/>
      <c r="F91" s="45"/>
      <c r="G91" s="45"/>
      <c r="H91" s="45"/>
      <c r="I91" s="45"/>
      <c r="J91" s="45"/>
      <c r="K91" s="35"/>
      <c r="L91" s="35"/>
      <c r="M91" s="35"/>
      <c r="N91" s="35"/>
      <c r="O91" s="35"/>
      <c r="P91" s="35"/>
      <c r="Q91" s="35"/>
      <c r="R91" s="35"/>
      <c r="S91" s="35"/>
      <c r="T91" s="35"/>
    </row>
    <row r="92" spans="1:20" ht="14.25" customHeight="1" hidden="1">
      <c r="A92" s="21" t="s">
        <v>7</v>
      </c>
      <c r="B92" s="22"/>
      <c r="C92" s="22"/>
      <c r="D92" s="27" t="e">
        <f t="shared" si="5"/>
        <v>#DIV/0!</v>
      </c>
      <c r="E92" s="22"/>
      <c r="K92" s="35"/>
      <c r="L92" s="35"/>
      <c r="M92" s="35"/>
      <c r="N92" s="35"/>
      <c r="O92" s="35"/>
      <c r="P92" s="35"/>
      <c r="Q92" s="35"/>
      <c r="R92" s="35"/>
      <c r="S92" s="35"/>
      <c r="T92" s="35"/>
    </row>
    <row r="93" spans="1:20" ht="12.75">
      <c r="A93" s="62" t="s">
        <v>58</v>
      </c>
      <c r="B93" s="46"/>
      <c r="C93" s="46"/>
      <c r="D93" s="47" t="e">
        <f>C93*100/B93</f>
        <v>#DIV/0!</v>
      </c>
      <c r="E93" s="46"/>
      <c r="K93" s="35"/>
      <c r="L93" s="35"/>
      <c r="M93" s="35"/>
      <c r="N93" s="35"/>
      <c r="O93" s="35"/>
      <c r="P93" s="35"/>
      <c r="Q93" s="35"/>
      <c r="R93" s="35"/>
      <c r="S93" s="35"/>
      <c r="T93" s="35"/>
    </row>
    <row r="94" spans="1:20" ht="12.75">
      <c r="A94" s="59" t="s">
        <v>59</v>
      </c>
      <c r="B94" s="60">
        <f>B96+B97+B98</f>
        <v>0</v>
      </c>
      <c r="C94" s="60">
        <f>C96+C97+C98</f>
        <v>3709.9</v>
      </c>
      <c r="D94" s="60">
        <f>D96+D97+D98</f>
        <v>0</v>
      </c>
      <c r="E94" s="60">
        <f>E96+E97+E98</f>
        <v>4054.9700000000003</v>
      </c>
      <c r="K94" s="35"/>
      <c r="L94" s="35"/>
      <c r="M94" s="35"/>
      <c r="N94" s="35"/>
      <c r="O94" s="35"/>
      <c r="P94" s="35"/>
      <c r="Q94" s="35"/>
      <c r="R94" s="35"/>
      <c r="S94" s="35"/>
      <c r="T94" s="35"/>
    </row>
    <row r="95" spans="1:20" ht="12.75" hidden="1">
      <c r="A95" s="64" t="s">
        <v>61</v>
      </c>
      <c r="B95" s="65"/>
      <c r="C95" s="65"/>
      <c r="D95" s="50"/>
      <c r="E95" s="65"/>
      <c r="K95" s="35"/>
      <c r="L95" s="35"/>
      <c r="M95" s="35"/>
      <c r="N95" s="35"/>
      <c r="O95" s="35"/>
      <c r="P95" s="35"/>
      <c r="Q95" s="35"/>
      <c r="R95" s="35"/>
      <c r="S95" s="35"/>
      <c r="T95" s="35"/>
    </row>
    <row r="96" spans="1:20" s="5" customFormat="1" ht="14.25" customHeight="1">
      <c r="A96" s="63" t="s">
        <v>70</v>
      </c>
      <c r="B96" s="28"/>
      <c r="C96" s="28" t="s">
        <v>76</v>
      </c>
      <c r="D96" s="58"/>
      <c r="E96" s="83">
        <v>1701.71</v>
      </c>
      <c r="K96" s="19"/>
      <c r="L96" s="19"/>
      <c r="M96" s="19"/>
      <c r="N96" s="19"/>
      <c r="O96" s="19"/>
      <c r="P96" s="19"/>
      <c r="Q96" s="19"/>
      <c r="R96" s="19"/>
      <c r="S96" s="19"/>
      <c r="T96" s="19"/>
    </row>
    <row r="97" spans="1:20" ht="14.25" customHeight="1">
      <c r="A97" s="63" t="s">
        <v>71</v>
      </c>
      <c r="B97" s="28"/>
      <c r="C97" s="28" t="s">
        <v>77</v>
      </c>
      <c r="D97" s="50"/>
      <c r="E97" s="83">
        <v>378.96</v>
      </c>
      <c r="K97" s="35"/>
      <c r="L97" s="35"/>
      <c r="M97" s="35"/>
      <c r="N97" s="35"/>
      <c r="O97" s="35"/>
      <c r="P97" s="35"/>
      <c r="Q97" s="35"/>
      <c r="R97" s="35"/>
      <c r="S97" s="35"/>
      <c r="T97" s="35"/>
    </row>
    <row r="98" spans="1:20" ht="24">
      <c r="A98" s="63" t="s">
        <v>72</v>
      </c>
      <c r="B98" s="28"/>
      <c r="C98" s="28" t="s">
        <v>78</v>
      </c>
      <c r="D98" s="50"/>
      <c r="E98" s="70">
        <v>1974.3</v>
      </c>
      <c r="K98" s="35"/>
      <c r="L98" s="35"/>
      <c r="M98" s="35"/>
      <c r="N98" s="35"/>
      <c r="O98" s="35"/>
      <c r="P98" s="35"/>
      <c r="Q98" s="35"/>
      <c r="R98" s="35"/>
      <c r="S98" s="35"/>
      <c r="T98" s="35"/>
    </row>
    <row r="99" spans="1:20" ht="26.25" customHeight="1" hidden="1">
      <c r="A99" s="51" t="s">
        <v>30</v>
      </c>
      <c r="B99" s="57">
        <f>B100</f>
        <v>0</v>
      </c>
      <c r="C99" s="76">
        <f>C100</f>
        <v>0</v>
      </c>
      <c r="D99" s="48"/>
      <c r="E99" s="76">
        <f>E100</f>
        <v>0</v>
      </c>
      <c r="K99" s="35"/>
      <c r="L99" s="35"/>
      <c r="M99" s="35"/>
      <c r="N99" s="35"/>
      <c r="O99" s="35"/>
      <c r="P99" s="35"/>
      <c r="Q99" s="35"/>
      <c r="R99" s="35"/>
      <c r="S99" s="35"/>
      <c r="T99" s="35"/>
    </row>
    <row r="100" spans="1:20" ht="26.25" customHeight="1" hidden="1">
      <c r="A100" s="24" t="s">
        <v>31</v>
      </c>
      <c r="B100" s="22"/>
      <c r="C100" s="23"/>
      <c r="D100" s="50"/>
      <c r="E100" s="23"/>
      <c r="K100" s="35"/>
      <c r="L100" s="35"/>
      <c r="M100" s="35"/>
      <c r="N100" s="35"/>
      <c r="O100" s="35"/>
      <c r="P100" s="35"/>
      <c r="Q100" s="35"/>
      <c r="R100" s="35"/>
      <c r="S100" s="35"/>
      <c r="T100" s="35"/>
    </row>
    <row r="101" spans="1:20" ht="38.25">
      <c r="A101" s="51" t="s">
        <v>60</v>
      </c>
      <c r="B101" s="52"/>
      <c r="C101" s="48">
        <v>60515.3</v>
      </c>
      <c r="D101" s="47"/>
      <c r="E101" s="48">
        <v>62210.96</v>
      </c>
      <c r="K101" s="35"/>
      <c r="L101" s="35"/>
      <c r="M101" s="35"/>
      <c r="N101" s="35"/>
      <c r="O101" s="35"/>
      <c r="P101" s="35"/>
      <c r="Q101" s="35"/>
      <c r="R101" s="35"/>
      <c r="S101" s="35"/>
      <c r="T101" s="35"/>
    </row>
    <row r="102" spans="1:20" s="41" customFormat="1" ht="14.25" customHeight="1">
      <c r="A102" s="39" t="s">
        <v>25</v>
      </c>
      <c r="B102" s="40">
        <f>B8+B27+B31+B36+B44+B53+B69+B78+B81+B94+B99+B101+B50</f>
        <v>0</v>
      </c>
      <c r="C102" s="40">
        <f>C8+C27+C31+C36+C44+C53+C69+C78+C81+C94+C99+C101+C50</f>
        <v>412967.60000000003</v>
      </c>
      <c r="D102" s="40" t="e">
        <f>D8+D36+D44+D53+D69+D78+D81</f>
        <v>#DIV/0!</v>
      </c>
      <c r="E102" s="40">
        <f>E8+E27+E31+E36+E44+E53+E69+E78+E81+E94+E99+E101+E50</f>
        <v>457758.80999999994</v>
      </c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</row>
    <row r="103" spans="11:20" ht="12" customHeight="1">
      <c r="K103" s="35"/>
      <c r="L103" s="35"/>
      <c r="M103" s="35"/>
      <c r="N103" s="35"/>
      <c r="O103" s="35"/>
      <c r="P103" s="35"/>
      <c r="Q103" s="35"/>
      <c r="R103" s="35"/>
      <c r="S103" s="35"/>
      <c r="T103" s="35"/>
    </row>
    <row r="104" spans="1:20" ht="12.75" customHeight="1" hidden="1">
      <c r="A104" s="4" t="s">
        <v>62</v>
      </c>
      <c r="B104" s="69">
        <f>B9+B38+B49+B54+B70+B82+B97</f>
        <v>0</v>
      </c>
      <c r="C104" s="69">
        <f>C9+C38+C49+C54+C70+C82+C97+C33</f>
        <v>5002.900000000001</v>
      </c>
      <c r="D104" s="6"/>
      <c r="E104" s="69">
        <f>E9+E38+E49+E54+E70+E82+E97+E33</f>
        <v>6869.96</v>
      </c>
      <c r="K104" s="35"/>
      <c r="L104" s="35"/>
      <c r="M104" s="35"/>
      <c r="N104" s="35"/>
      <c r="O104" s="35"/>
      <c r="P104" s="35"/>
      <c r="Q104" s="35"/>
      <c r="R104" s="35"/>
      <c r="S104" s="35"/>
      <c r="T104" s="35"/>
    </row>
    <row r="105" spans="1:20" ht="15" customHeight="1" hidden="1">
      <c r="A105" s="4" t="s">
        <v>63</v>
      </c>
      <c r="B105" s="69">
        <f>B10+B55+B71+B83+B98</f>
        <v>0</v>
      </c>
      <c r="C105" s="69">
        <f>C10+C55+C71+C83+C98</f>
        <v>2114.9</v>
      </c>
      <c r="D105" s="6"/>
      <c r="E105" s="69">
        <f>E10+E55+E71+E83+E98</f>
        <v>1974.3</v>
      </c>
      <c r="K105" s="35"/>
      <c r="L105" s="35"/>
      <c r="M105" s="35"/>
      <c r="N105" s="35"/>
      <c r="O105" s="35"/>
      <c r="P105" s="35"/>
      <c r="Q105" s="35"/>
      <c r="R105" s="35"/>
      <c r="S105" s="35"/>
      <c r="T105" s="35"/>
    </row>
  </sheetData>
  <sheetProtection/>
  <mergeCells count="1">
    <mergeCell ref="C1:D1"/>
  </mergeCells>
  <printOptions/>
  <pageMargins left="0.984251968503937" right="0.1968503937007874" top="0.3937007874015748" bottom="0.1968503937007874" header="0.11811023622047245" footer="0.11811023622047245"/>
  <pageSetup horizontalDpi="600" verticalDpi="600" orientation="portrait" scale="95" r:id="rId1"/>
  <headerFooter alignWithMargins="0">
    <oddFooter>&amp;C&amp;8&amp;Z&amp;F
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ZALIVKA</dc:creator>
  <cp:keywords/>
  <dc:description/>
  <cp:lastModifiedBy>Пользователь Windows</cp:lastModifiedBy>
  <cp:lastPrinted>2021-10-13T01:48:03Z</cp:lastPrinted>
  <dcterms:created xsi:type="dcterms:W3CDTF">2008-02-13T02:05:52Z</dcterms:created>
  <dcterms:modified xsi:type="dcterms:W3CDTF">2023-03-09T07:23:51Z</dcterms:modified>
  <cp:category/>
  <cp:version/>
  <cp:contentType/>
  <cp:contentStatus/>
</cp:coreProperties>
</file>