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0"/>
  </bookViews>
  <sheets>
    <sheet name="район " sheetId="1" r:id="rId1"/>
  </sheets>
  <definedNames>
    <definedName name="_xlnm.Print_Area" localSheetId="0">'район '!$A$1:$F$104</definedName>
  </definedNames>
  <calcPr fullCalcOnLoad="1"/>
</workbook>
</file>

<file path=xl/sharedStrings.xml><?xml version="1.0" encoding="utf-8"?>
<sst xmlns="http://schemas.openxmlformats.org/spreadsheetml/2006/main" count="114" uniqueCount="84">
  <si>
    <t xml:space="preserve">                                           Приложение № 2</t>
  </si>
  <si>
    <t xml:space="preserve">                   Итоги исполнения расходов районного бюджета</t>
  </si>
  <si>
    <t>Назначено на 9мес.</t>
  </si>
  <si>
    <t>Процент исполнения</t>
  </si>
  <si>
    <t>Общегосударственные вопросы</t>
  </si>
  <si>
    <t>0100   Общегосударственные вопросы</t>
  </si>
  <si>
    <t xml:space="preserve">   в т.ч.опплата труда и начисления</t>
  </si>
  <si>
    <t xml:space="preserve">   коммунальные услуги</t>
  </si>
  <si>
    <t>0105  Судебная система</t>
  </si>
  <si>
    <t>Национальная оборона</t>
  </si>
  <si>
    <t>0200  Национальная оборона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</si>
  <si>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</si>
  <si>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</si>
  <si>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0310   Обеспечение противопожарной безопасности</t>
  </si>
  <si>
    <t>Национальная экономика</t>
  </si>
  <si>
    <t>0400   Национальная экономика</t>
  </si>
  <si>
    <t>0405  Сельское хозяйство и рыболовство</t>
  </si>
  <si>
    <t>0408  Транспорт</t>
  </si>
  <si>
    <t>Жилищно-коммунальное хозяйство</t>
  </si>
  <si>
    <t>0501  Жилищное хозяйство</t>
  </si>
  <si>
    <t>0502  Коммунальное хозяйство</t>
  </si>
  <si>
    <t>Образование</t>
  </si>
  <si>
    <t>0700  Образование</t>
  </si>
  <si>
    <t>0701  Дошкольное образование</t>
  </si>
  <si>
    <t>0702  Общее образование</t>
  </si>
  <si>
    <t>Социальная политика</t>
  </si>
  <si>
    <t>ВСЕГО:</t>
  </si>
  <si>
    <t>0412  Другие вопросы</t>
  </si>
  <si>
    <t>0203  Мобилизационная и вневойсковая подготовка</t>
  </si>
  <si>
    <t>0107 Обеспечение проведение выборов и референдумов</t>
  </si>
  <si>
    <t>0113   Другие общегосударственные вопросы</t>
  </si>
  <si>
    <t>1105 Другие вопросы в области физкультуры и спорта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</si>
  <si>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</si>
  <si>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</si>
  <si>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0409   Дорожное хозяйство</t>
  </si>
  <si>
    <t xml:space="preserve">   в т.ч.оплата труда и начисления</t>
  </si>
  <si>
    <t>Приложение № 2</t>
  </si>
  <si>
    <t>0102   Функционирование высшего должностного лица субъекта Российской Федерации и муниципального образования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</si>
  <si>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</si>
  <si>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</si>
  <si>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</si>
  <si>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0111  Резервные фонды</t>
  </si>
  <si>
    <t>0500  Жилищно-коммунальное хозяйство</t>
  </si>
  <si>
    <t>0503  Благоустройство</t>
  </si>
  <si>
    <t>0505  Другие вопросы в области жилищно-коммунального хозяйства</t>
  </si>
  <si>
    <t>0707  Молодежная политика и оздоровление детей</t>
  </si>
  <si>
    <t>0709   Другие вопросы в области образования</t>
  </si>
  <si>
    <t>Культура, кинематография</t>
  </si>
  <si>
    <t>0800  Культура, кинематография</t>
  </si>
  <si>
    <t>0801  Культура</t>
  </si>
  <si>
    <t>0804  Другие вопросы в области культуры, кинематографии</t>
  </si>
  <si>
    <t>Здравоохранение</t>
  </si>
  <si>
    <t>0900  Здравоохранение</t>
  </si>
  <si>
    <t xml:space="preserve">0909  Другие вопросы в области здравоохранения </t>
  </si>
  <si>
    <t>1000  Социальная политика</t>
  </si>
  <si>
    <t>1001  Пенсионное обеспечение</t>
  </si>
  <si>
    <t>1002  Социальное обслуживание населения</t>
  </si>
  <si>
    <t>1003  Социальное обеспечение населения</t>
  </si>
  <si>
    <t>1004  Охрана семьи и детства</t>
  </si>
  <si>
    <t>1006  Другие вопросы в области социальной политики</t>
  </si>
  <si>
    <t>Физическая культура и спорт</t>
  </si>
  <si>
    <t>1100  Физическая культура и спорт</t>
  </si>
  <si>
    <t>1400   Межбюджетные трансферты общего характера бюджетам субъектов Российской Федерации и муниципальных образований</t>
  </si>
  <si>
    <t>всего зпл</t>
  </si>
  <si>
    <t>всего коммун</t>
  </si>
  <si>
    <t xml:space="preserve"> расходы на выплату персаналу муниципальных органов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</si>
  <si>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</si>
  <si>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</si>
  <si>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0410 Связь и информатика</t>
  </si>
  <si>
    <t>0703  Дополнительное образование</t>
  </si>
  <si>
    <t>1101  Физическая культура</t>
  </si>
  <si>
    <t xml:space="preserve"> ОХРАНА ОКРУЖАЮЩЕЙ СРЕДЫ</t>
  </si>
  <si>
    <t>0310 Защита населения и территории от чрезвычайных ситуаций природного и техногенного характера, гражданская оборона, противопожарной безопасности</t>
  </si>
  <si>
    <t>1102 Массовый спорт</t>
  </si>
  <si>
    <t>3711,6</t>
  </si>
  <si>
    <t xml:space="preserve">Исполнено на 01.07.2022 </t>
  </si>
  <si>
    <t xml:space="preserve">за 6 месяцев </t>
  </si>
  <si>
    <t xml:space="preserve">Исполнено на 01.07.2021 </t>
  </si>
  <si>
    <t>2107,1</t>
  </si>
  <si>
    <t>28,7</t>
  </si>
  <si>
    <t>3256,9</t>
  </si>
  <si>
    <t>871</t>
  </si>
  <si>
    <t>230,3</t>
  </si>
  <si>
    <t>1047,7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</si>
</sst>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00"/>
    <numFmt numFmtId="178" formatCode="#,##0.0"/>
    <numFmt numFmtId="179" formatCode="[$-FC19]d\ mmmm\ yyyy\ &quot;г.&quot;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\ &quot;₽&quot;"/>
  </numFmts>
  <fonts count="39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49" fontId="1" fillId="35" borderId="10" xfId="0" applyNumberFormat="1" applyFont="1" applyFill="1" applyBorder="1" applyAlignment="1">
      <alignment horizontal="left" wrapText="1"/>
    </xf>
    <xf numFmtId="172" fontId="1" fillId="35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right" wrapText="1"/>
    </xf>
    <xf numFmtId="0" fontId="0" fillId="33" borderId="10" xfId="0" applyFill="1" applyBorder="1" applyAlignment="1">
      <alignment/>
    </xf>
    <xf numFmtId="49" fontId="0" fillId="35" borderId="10" xfId="0" applyNumberFormat="1" applyFill="1" applyBorder="1" applyAlignment="1">
      <alignment wrapText="1"/>
    </xf>
    <xf numFmtId="172" fontId="0" fillId="35" borderId="10" xfId="0" applyNumberFormat="1" applyFill="1" applyBorder="1" applyAlignment="1">
      <alignment/>
    </xf>
    <xf numFmtId="17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49" fontId="1" fillId="35" borderId="10" xfId="0" applyNumberFormat="1" applyFont="1" applyFill="1" applyBorder="1" applyAlignment="1">
      <alignment wrapText="1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172" fontId="0" fillId="34" borderId="10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 wrapText="1"/>
    </xf>
    <xf numFmtId="172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/>
    </xf>
    <xf numFmtId="49" fontId="1" fillId="35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37" borderId="0" xfId="0" applyFill="1" applyAlignment="1">
      <alignment/>
    </xf>
    <xf numFmtId="0" fontId="0" fillId="38" borderId="10" xfId="0" applyFill="1" applyBorder="1" applyAlignment="1">
      <alignment/>
    </xf>
    <xf numFmtId="172" fontId="0" fillId="38" borderId="10" xfId="0" applyNumberFormat="1" applyFont="1" applyFill="1" applyBorder="1" applyAlignment="1">
      <alignment/>
    </xf>
    <xf numFmtId="172" fontId="1" fillId="38" borderId="10" xfId="0" applyNumberFormat="1" applyFont="1" applyFill="1" applyBorder="1" applyAlignment="1">
      <alignment/>
    </xf>
    <xf numFmtId="172" fontId="0" fillId="39" borderId="10" xfId="0" applyNumberFormat="1" applyFont="1" applyFill="1" applyBorder="1" applyAlignment="1">
      <alignment/>
    </xf>
    <xf numFmtId="0" fontId="0" fillId="37" borderId="10" xfId="0" applyFill="1" applyBorder="1" applyAlignment="1">
      <alignment/>
    </xf>
    <xf numFmtId="172" fontId="0" fillId="37" borderId="10" xfId="0" applyNumberFormat="1" applyFont="1" applyFill="1" applyBorder="1" applyAlignment="1">
      <alignment/>
    </xf>
    <xf numFmtId="49" fontId="1" fillId="38" borderId="10" xfId="0" applyNumberFormat="1" applyFont="1" applyFill="1" applyBorder="1" applyAlignment="1">
      <alignment wrapText="1"/>
    </xf>
    <xf numFmtId="0" fontId="1" fillId="38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 horizontal="right"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  <xf numFmtId="2" fontId="0" fillId="0" borderId="10" xfId="0" applyNumberFormat="1" applyBorder="1" applyAlignment="1">
      <alignment/>
    </xf>
    <xf numFmtId="2" fontId="0" fillId="38" borderId="10" xfId="0" applyNumberFormat="1" applyFill="1" applyBorder="1" applyAlignment="1">
      <alignment horizontal="right" wrapText="1"/>
    </xf>
    <xf numFmtId="172" fontId="1" fillId="37" borderId="10" xfId="0" applyNumberFormat="1" applyFont="1" applyFill="1" applyBorder="1" applyAlignment="1">
      <alignment/>
    </xf>
    <xf numFmtId="49" fontId="1" fillId="39" borderId="10" xfId="0" applyNumberFormat="1" applyFont="1" applyFill="1" applyBorder="1" applyAlignment="1">
      <alignment wrapText="1"/>
    </xf>
    <xf numFmtId="0" fontId="1" fillId="37" borderId="10" xfId="0" applyFont="1" applyFill="1" applyBorder="1" applyAlignment="1">
      <alignment/>
    </xf>
    <xf numFmtId="49" fontId="2" fillId="38" borderId="10" xfId="0" applyNumberFormat="1" applyFont="1" applyFill="1" applyBorder="1" applyAlignment="1">
      <alignment horizontal="center" wrapText="1"/>
    </xf>
    <xf numFmtId="49" fontId="4" fillId="37" borderId="10" xfId="0" applyNumberFormat="1" applyFont="1" applyFill="1" applyBorder="1" applyAlignment="1">
      <alignment wrapText="1"/>
    </xf>
    <xf numFmtId="49" fontId="1" fillId="37" borderId="10" xfId="0" applyNumberFormat="1" applyFont="1" applyFill="1" applyBorder="1" applyAlignment="1">
      <alignment wrapText="1"/>
    </xf>
    <xf numFmtId="49" fontId="1" fillId="37" borderId="10" xfId="0" applyNumberFormat="1" applyFont="1" applyFill="1" applyBorder="1" applyAlignment="1">
      <alignment horizontal="right"/>
    </xf>
    <xf numFmtId="172" fontId="0" fillId="37" borderId="10" xfId="0" applyNumberFormat="1" applyFill="1" applyBorder="1" applyAlignment="1">
      <alignment/>
    </xf>
    <xf numFmtId="172" fontId="1" fillId="35" borderId="1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2" fontId="0" fillId="37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49" fontId="0" fillId="37" borderId="10" xfId="0" applyNumberForma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72" fontId="1" fillId="38" borderId="10" xfId="0" applyNumberFormat="1" applyFont="1" applyFill="1" applyBorder="1" applyAlignment="1">
      <alignment horizontal="right" wrapText="1"/>
    </xf>
    <xf numFmtId="172" fontId="1" fillId="39" borderId="10" xfId="0" applyNumberFormat="1" applyFont="1" applyFill="1" applyBorder="1" applyAlignment="1">
      <alignment horizontal="right"/>
    </xf>
    <xf numFmtId="171" fontId="1" fillId="39" borderId="10" xfId="58" applyFont="1" applyFill="1" applyBorder="1" applyAlignment="1">
      <alignment horizontal="right" wrapText="1"/>
    </xf>
    <xf numFmtId="2" fontId="0" fillId="37" borderId="10" xfId="0" applyNumberFormat="1" applyFont="1" applyFill="1" applyBorder="1" applyAlignment="1">
      <alignment horizontal="right" wrapText="1"/>
    </xf>
    <xf numFmtId="49" fontId="0" fillId="37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1" fillId="37" borderId="10" xfId="0" applyNumberFormat="1" applyFont="1" applyFill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106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N94" sqref="N94"/>
    </sheetView>
  </sheetViews>
  <sheetFormatPr defaultColWidth="9.00390625" defaultRowHeight="12.75"/>
  <cols>
    <col min="1" max="1" width="54.125" style="1" customWidth="1"/>
    <col min="2" max="2" width="7.00390625" style="0" hidden="1" customWidth="1"/>
    <col min="3" max="3" width="11.125" style="0" customWidth="1"/>
    <col min="4" max="4" width="12.125" style="0" customWidth="1"/>
    <col min="5" max="5" width="0.12890625" style="2" hidden="1" customWidth="1"/>
    <col min="6" max="6" width="9.625" style="0" customWidth="1"/>
    <col min="15" max="15" width="7.375" style="0" customWidth="1"/>
  </cols>
  <sheetData>
    <row r="1" spans="2:5" ht="12.75" hidden="1">
      <c r="B1" t="s">
        <v>0</v>
      </c>
      <c r="D1" s="79" t="s">
        <v>36</v>
      </c>
      <c r="E1" s="79"/>
    </row>
    <row r="2" ht="14.25" customHeight="1"/>
    <row r="3" spans="1:5" ht="12.75">
      <c r="A3" s="3" t="s">
        <v>1</v>
      </c>
      <c r="B3" s="3"/>
      <c r="C3" s="3"/>
      <c r="D3" s="3"/>
      <c r="E3" s="3"/>
    </row>
    <row r="4" spans="1:5" ht="12.75">
      <c r="A4" s="3" t="s">
        <v>76</v>
      </c>
      <c r="B4" s="3"/>
      <c r="C4" s="3"/>
      <c r="D4" s="3"/>
      <c r="E4" s="3"/>
    </row>
    <row r="5" spans="1:5" ht="10.5" customHeight="1">
      <c r="A5" s="4"/>
      <c r="B5" s="5"/>
      <c r="C5" s="5"/>
      <c r="D5" s="5"/>
      <c r="E5" s="6"/>
    </row>
    <row r="6" spans="1:5" s="10" customFormat="1" ht="43.5" customHeight="1">
      <c r="A6" s="7"/>
      <c r="B6" s="8" t="s">
        <v>2</v>
      </c>
      <c r="C6" s="8" t="s">
        <v>77</v>
      </c>
      <c r="D6" s="8" t="s">
        <v>75</v>
      </c>
      <c r="E6" s="9" t="s">
        <v>3</v>
      </c>
    </row>
    <row r="7" spans="1:15" s="15" customFormat="1" ht="12.75">
      <c r="A7" s="11" t="s">
        <v>4</v>
      </c>
      <c r="B7" s="12"/>
      <c r="C7" s="12"/>
      <c r="D7" s="12"/>
      <c r="E7" s="13"/>
      <c r="F7" s="14"/>
      <c r="G7" s="14"/>
      <c r="H7" s="14"/>
      <c r="I7" s="14"/>
      <c r="J7" s="14"/>
      <c r="K7" s="54"/>
      <c r="L7" s="54"/>
      <c r="M7" s="54"/>
      <c r="N7" s="54"/>
      <c r="O7" s="54"/>
    </row>
    <row r="8" spans="1:15" s="19" customFormat="1" ht="14.25" customHeight="1">
      <c r="A8" s="16" t="s">
        <v>5</v>
      </c>
      <c r="B8" s="75">
        <f>B11+B13+B15+B19+B22+B23+B21+B18</f>
        <v>0</v>
      </c>
      <c r="C8" s="75">
        <f>C11+C13+C15+C19+C22+C23+C21+C18</f>
        <v>29134.6</v>
      </c>
      <c r="D8" s="75">
        <f>D11+D13+D15+D19+D22+D23+D21+D18</f>
        <v>31556.600000000006</v>
      </c>
      <c r="E8" s="17" t="e">
        <f>D8*100/B8</f>
        <v>#DIV/0!</v>
      </c>
      <c r="F8" s="18"/>
      <c r="G8" s="18"/>
      <c r="H8" s="18"/>
      <c r="I8" s="18"/>
      <c r="J8" s="18"/>
      <c r="K8" s="55"/>
      <c r="L8" s="55"/>
      <c r="M8" s="55"/>
      <c r="N8" s="55"/>
      <c r="O8" s="55"/>
    </row>
    <row r="9" spans="1:15" ht="16.5" customHeight="1" hidden="1">
      <c r="A9" s="20" t="s">
        <v>65</v>
      </c>
      <c r="B9" s="73"/>
      <c r="C9" s="73"/>
      <c r="D9" s="73"/>
      <c r="E9" s="43" t="e">
        <f>E12+E14+E16+E20+E24</f>
        <v>#DIV/0!</v>
      </c>
      <c r="K9" s="44"/>
      <c r="L9" s="44"/>
      <c r="M9" s="44"/>
      <c r="N9" s="44"/>
      <c r="O9" s="44"/>
    </row>
    <row r="10" spans="1:5" ht="15.75" customHeight="1" hidden="1">
      <c r="A10" s="20" t="s">
        <v>7</v>
      </c>
      <c r="B10" s="43">
        <f>B17+B25</f>
        <v>0</v>
      </c>
      <c r="C10" s="43"/>
      <c r="D10" s="43">
        <f>D17+D25</f>
        <v>0</v>
      </c>
      <c r="E10" s="22" t="e">
        <f>#REF!+E17+#REF!</f>
        <v>#REF!</v>
      </c>
    </row>
    <row r="11" spans="1:5" s="5" customFormat="1" ht="38.25">
      <c r="A11" s="23" t="s">
        <v>37</v>
      </c>
      <c r="B11" s="24"/>
      <c r="C11" s="25">
        <v>546.7</v>
      </c>
      <c r="D11" s="25">
        <v>11</v>
      </c>
      <c r="E11" s="25" t="e">
        <f aca="true" t="shared" si="0" ref="E11:E18">D11*100/B11</f>
        <v>#DIV/0!</v>
      </c>
    </row>
    <row r="12" spans="1:5" ht="12" customHeight="1" hidden="1">
      <c r="A12" s="20" t="s">
        <v>65</v>
      </c>
      <c r="B12" s="21"/>
      <c r="C12" s="22"/>
      <c r="D12" s="22"/>
      <c r="E12" s="26" t="e">
        <f t="shared" si="0"/>
        <v>#DIV/0!</v>
      </c>
    </row>
    <row r="13" spans="1:5" s="5" customFormat="1" ht="51">
      <c r="A13" s="23" t="s">
        <v>39</v>
      </c>
      <c r="B13" s="24"/>
      <c r="C13" s="25">
        <v>1826.4</v>
      </c>
      <c r="D13" s="25">
        <v>1900.6</v>
      </c>
      <c r="E13" s="25" t="e">
        <f t="shared" si="0"/>
        <v>#DIV/0!</v>
      </c>
    </row>
    <row r="14" spans="1:5" ht="12" customHeight="1" hidden="1">
      <c r="A14" s="20" t="s">
        <v>65</v>
      </c>
      <c r="B14" s="21"/>
      <c r="C14" s="22"/>
      <c r="D14" s="22"/>
      <c r="E14" s="25" t="e">
        <f t="shared" si="0"/>
        <v>#DIV/0!</v>
      </c>
    </row>
    <row r="15" spans="1:5" s="5" customFormat="1" ht="52.5" customHeight="1">
      <c r="A15" s="23" t="s">
        <v>38</v>
      </c>
      <c r="B15" s="24"/>
      <c r="C15" s="25">
        <v>11420</v>
      </c>
      <c r="D15" s="25">
        <v>12709.7</v>
      </c>
      <c r="E15" s="25" t="e">
        <f t="shared" si="0"/>
        <v>#DIV/0!</v>
      </c>
    </row>
    <row r="16" spans="1:5" ht="12.75" hidden="1">
      <c r="A16" s="20" t="s">
        <v>65</v>
      </c>
      <c r="B16" s="21"/>
      <c r="C16" s="21"/>
      <c r="D16" s="21"/>
      <c r="E16" s="26" t="e">
        <f t="shared" si="0"/>
        <v>#DIV/0!</v>
      </c>
    </row>
    <row r="17" spans="1:5" ht="12.75" hidden="1">
      <c r="A17" s="20" t="s">
        <v>7</v>
      </c>
      <c r="B17" s="21"/>
      <c r="C17" s="21"/>
      <c r="D17" s="21"/>
      <c r="E17" s="26" t="e">
        <f t="shared" si="0"/>
        <v>#DIV/0!</v>
      </c>
    </row>
    <row r="18" spans="1:5" s="5" customFormat="1" ht="12.75">
      <c r="A18" s="23" t="s">
        <v>8</v>
      </c>
      <c r="B18" s="24"/>
      <c r="C18" s="24"/>
      <c r="D18" s="24">
        <v>63.9</v>
      </c>
      <c r="E18" s="25" t="e">
        <f t="shared" si="0"/>
        <v>#DIV/0!</v>
      </c>
    </row>
    <row r="19" spans="1:5" s="5" customFormat="1" ht="39" customHeight="1">
      <c r="A19" s="23" t="s">
        <v>40</v>
      </c>
      <c r="B19" s="24"/>
      <c r="C19" s="25">
        <v>3517.9</v>
      </c>
      <c r="D19" s="25">
        <v>4766.5</v>
      </c>
      <c r="E19" s="25" t="e">
        <f aca="true" t="shared" si="1" ref="E19:E25">D19*100/B19</f>
        <v>#DIV/0!</v>
      </c>
    </row>
    <row r="20" spans="1:5" ht="12.75" hidden="1">
      <c r="A20" s="20" t="s">
        <v>65</v>
      </c>
      <c r="B20" s="21"/>
      <c r="C20" s="21"/>
      <c r="D20" s="21"/>
      <c r="E20" s="26" t="e">
        <f t="shared" si="1"/>
        <v>#DIV/0!</v>
      </c>
    </row>
    <row r="21" spans="1:5" s="5" customFormat="1" ht="26.25" customHeight="1">
      <c r="A21" s="23" t="s">
        <v>29</v>
      </c>
      <c r="B21" s="24"/>
      <c r="C21" s="24"/>
      <c r="D21" s="24"/>
      <c r="E21" s="25" t="e">
        <f t="shared" si="1"/>
        <v>#DIV/0!</v>
      </c>
    </row>
    <row r="22" spans="1:5" s="5" customFormat="1" ht="12.75">
      <c r="A22" s="23" t="s">
        <v>41</v>
      </c>
      <c r="B22" s="24"/>
      <c r="C22" s="24"/>
      <c r="D22" s="24"/>
      <c r="E22" s="25" t="e">
        <f t="shared" si="1"/>
        <v>#DIV/0!</v>
      </c>
    </row>
    <row r="23" spans="1:5" s="5" customFormat="1" ht="12.75">
      <c r="A23" s="23" t="s">
        <v>30</v>
      </c>
      <c r="B23" s="24"/>
      <c r="C23" s="24">
        <v>11823.6</v>
      </c>
      <c r="D23" s="24">
        <v>12104.9</v>
      </c>
      <c r="E23" s="25" t="e">
        <f t="shared" si="1"/>
        <v>#DIV/0!</v>
      </c>
    </row>
    <row r="24" spans="1:5" ht="15" customHeight="1" hidden="1">
      <c r="A24" s="20" t="s">
        <v>65</v>
      </c>
      <c r="B24" s="21"/>
      <c r="C24" s="21"/>
      <c r="D24" s="21"/>
      <c r="E24" s="26" t="e">
        <f t="shared" si="1"/>
        <v>#DIV/0!</v>
      </c>
    </row>
    <row r="25" spans="1:5" ht="15" customHeight="1" hidden="1">
      <c r="A25" s="20" t="s">
        <v>7</v>
      </c>
      <c r="B25" s="21"/>
      <c r="C25" s="21"/>
      <c r="D25" s="21"/>
      <c r="E25" s="26" t="e">
        <f t="shared" si="1"/>
        <v>#DIV/0!</v>
      </c>
    </row>
    <row r="26" spans="1:5" ht="12.75">
      <c r="A26" s="11" t="s">
        <v>9</v>
      </c>
      <c r="B26" s="28"/>
      <c r="C26" s="28"/>
      <c r="D26" s="28"/>
      <c r="E26" s="28"/>
    </row>
    <row r="27" spans="1:5" ht="12.75">
      <c r="A27" s="29" t="s">
        <v>10</v>
      </c>
      <c r="B27" s="53">
        <f>B28</f>
        <v>0</v>
      </c>
      <c r="C27" s="66">
        <f>C28</f>
        <v>556</v>
      </c>
      <c r="D27" s="66">
        <f>D28</f>
        <v>556.4</v>
      </c>
      <c r="E27" s="30" t="e">
        <f>D27*100/B27</f>
        <v>#DIV/0!</v>
      </c>
    </row>
    <row r="28" spans="1:5" ht="12.75">
      <c r="A28" s="23" t="s">
        <v>28</v>
      </c>
      <c r="B28" s="21"/>
      <c r="C28" s="21">
        <v>556</v>
      </c>
      <c r="D28" s="21">
        <v>556.4</v>
      </c>
      <c r="E28" s="26"/>
    </row>
    <row r="29" spans="1:5" ht="12.75" hidden="1">
      <c r="A29" s="20" t="s">
        <v>6</v>
      </c>
      <c r="B29" s="21"/>
      <c r="C29" s="21"/>
      <c r="D29" s="21"/>
      <c r="E29" s="26"/>
    </row>
    <row r="30" spans="1:15" s="32" customFormat="1" ht="25.5">
      <c r="A30" s="11" t="s">
        <v>11</v>
      </c>
      <c r="B30" s="28"/>
      <c r="C30" s="28"/>
      <c r="D30" s="28"/>
      <c r="E30" s="31"/>
      <c r="F30" s="44"/>
      <c r="G30" s="44"/>
      <c r="H30" s="44"/>
      <c r="I30" s="44"/>
      <c r="J30" s="44"/>
      <c r="K30" s="44"/>
      <c r="L30" s="44"/>
      <c r="M30" s="44"/>
      <c r="N30" s="44"/>
      <c r="O30" s="44"/>
    </row>
    <row r="31" spans="1:15" s="19" customFormat="1" ht="25.5">
      <c r="A31" s="33" t="s">
        <v>12</v>
      </c>
      <c r="B31" s="66">
        <f>B32+B34</f>
        <v>0</v>
      </c>
      <c r="C31" s="66">
        <f>C32+C34</f>
        <v>2107.1</v>
      </c>
      <c r="D31" s="66">
        <f>D32+D34</f>
        <v>3711.6</v>
      </c>
      <c r="E31" s="17" t="e">
        <f>D31*100/B31</f>
        <v>#DIV/0!</v>
      </c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spans="1:15" s="19" customFormat="1" ht="43.5" customHeight="1">
      <c r="A32" s="23" t="s">
        <v>72</v>
      </c>
      <c r="B32" s="78"/>
      <c r="C32" s="64" t="s">
        <v>78</v>
      </c>
      <c r="D32" s="72" t="s">
        <v>74</v>
      </c>
      <c r="E32" s="58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3" spans="1:15" s="5" customFormat="1" ht="17.25" customHeight="1" hidden="1">
      <c r="A33" s="20" t="s">
        <v>65</v>
      </c>
      <c r="B33" s="69"/>
      <c r="C33" s="69"/>
      <c r="D33" s="71"/>
      <c r="E33" s="25" t="e">
        <f>D33*100/B33</f>
        <v>#DIV/0!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</row>
    <row r="34" spans="1:15" s="5" customFormat="1" ht="17.25" customHeight="1" hidden="1">
      <c r="A34" s="23" t="s">
        <v>13</v>
      </c>
      <c r="B34" s="69"/>
      <c r="C34" s="69"/>
      <c r="D34" s="69"/>
      <c r="E34" s="25"/>
      <c r="F34" s="55"/>
      <c r="G34" s="55"/>
      <c r="H34" s="55"/>
      <c r="I34" s="55"/>
      <c r="J34" s="55"/>
      <c r="K34" s="55"/>
      <c r="L34" s="55"/>
      <c r="M34" s="55"/>
      <c r="N34" s="55"/>
      <c r="O34" s="55"/>
    </row>
    <row r="35" spans="1:15" s="15" customFormat="1" ht="12.75">
      <c r="A35" s="11" t="s">
        <v>14</v>
      </c>
      <c r="B35" s="12"/>
      <c r="C35" s="12"/>
      <c r="D35" s="12"/>
      <c r="E35" s="31"/>
      <c r="F35" s="54"/>
      <c r="G35" s="54"/>
      <c r="H35" s="54"/>
      <c r="I35" s="54"/>
      <c r="J35" s="54"/>
      <c r="K35" s="54"/>
      <c r="L35" s="54"/>
      <c r="M35" s="54"/>
      <c r="N35" s="54"/>
      <c r="O35" s="54"/>
    </row>
    <row r="36" spans="1:15" s="19" customFormat="1" ht="13.5" customHeight="1">
      <c r="A36" s="33" t="s">
        <v>15</v>
      </c>
      <c r="B36" s="53">
        <f>B37+B39+B42+B40</f>
        <v>0</v>
      </c>
      <c r="C36" s="66">
        <f>C37+C39+C40+C41+C42</f>
        <v>20317</v>
      </c>
      <c r="D36" s="66">
        <f>D37+D39+D40+D41+D42</f>
        <v>21875.800000000003</v>
      </c>
      <c r="E36" s="17" t="e">
        <f aca="true" t="shared" si="2" ref="E36:E42">D36*100/B36</f>
        <v>#DIV/0!</v>
      </c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1:11" s="5" customFormat="1" ht="16.5" customHeight="1">
      <c r="A37" s="23" t="s">
        <v>16</v>
      </c>
      <c r="B37" s="24"/>
      <c r="C37" s="25">
        <v>1634.2</v>
      </c>
      <c r="D37" s="25">
        <v>1782.4</v>
      </c>
      <c r="E37" s="25" t="e">
        <f t="shared" si="2"/>
        <v>#DIV/0!</v>
      </c>
      <c r="F37" s="18"/>
      <c r="G37" s="18"/>
      <c r="H37" s="18"/>
      <c r="I37" s="18"/>
      <c r="J37" s="18"/>
      <c r="K37" s="18"/>
    </row>
    <row r="38" spans="1:11" ht="12.75" hidden="1">
      <c r="A38" s="20" t="s">
        <v>65</v>
      </c>
      <c r="B38" s="21"/>
      <c r="C38" s="21"/>
      <c r="D38" s="21"/>
      <c r="E38" s="26" t="e">
        <f t="shared" si="2"/>
        <v>#DIV/0!</v>
      </c>
      <c r="F38" s="34"/>
      <c r="G38" s="34"/>
      <c r="H38" s="34"/>
      <c r="I38" s="34"/>
      <c r="J38" s="34"/>
      <c r="K38" s="34"/>
    </row>
    <row r="39" spans="1:11" s="5" customFormat="1" ht="13.5" customHeight="1">
      <c r="A39" s="23" t="s">
        <v>17</v>
      </c>
      <c r="B39" s="24"/>
      <c r="C39" s="24">
        <v>5795.3</v>
      </c>
      <c r="D39" s="24">
        <v>6262.2</v>
      </c>
      <c r="E39" s="25" t="e">
        <f t="shared" si="2"/>
        <v>#DIV/0!</v>
      </c>
      <c r="F39" s="18"/>
      <c r="G39" s="18"/>
      <c r="H39" s="18"/>
      <c r="I39" s="18"/>
      <c r="J39" s="18"/>
      <c r="K39" s="18"/>
    </row>
    <row r="40" spans="1:11" s="5" customFormat="1" ht="13.5" customHeight="1">
      <c r="A40" s="23" t="s">
        <v>34</v>
      </c>
      <c r="B40" s="24"/>
      <c r="C40" s="25">
        <v>996.6</v>
      </c>
      <c r="D40" s="25"/>
      <c r="E40" s="25" t="e">
        <f t="shared" si="2"/>
        <v>#DIV/0!</v>
      </c>
      <c r="F40" s="18"/>
      <c r="G40" s="18"/>
      <c r="H40" s="18"/>
      <c r="I40" s="18"/>
      <c r="J40" s="18"/>
      <c r="K40" s="18"/>
    </row>
    <row r="41" spans="1:11" s="5" customFormat="1" ht="13.5" customHeight="1" hidden="1">
      <c r="A41" s="23" t="s">
        <v>68</v>
      </c>
      <c r="B41" s="24"/>
      <c r="C41" s="25"/>
      <c r="D41" s="25"/>
      <c r="E41" s="25"/>
      <c r="F41" s="18"/>
      <c r="G41" s="18"/>
      <c r="H41" s="18"/>
      <c r="I41" s="18"/>
      <c r="J41" s="18"/>
      <c r="K41" s="18"/>
    </row>
    <row r="42" spans="1:11" s="5" customFormat="1" ht="12.75">
      <c r="A42" s="23" t="s">
        <v>27</v>
      </c>
      <c r="B42" s="24"/>
      <c r="C42" s="24">
        <v>11890.9</v>
      </c>
      <c r="D42" s="24">
        <v>13831.2</v>
      </c>
      <c r="E42" s="25" t="e">
        <f t="shared" si="2"/>
        <v>#DIV/0!</v>
      </c>
      <c r="F42" s="18"/>
      <c r="G42" s="18"/>
      <c r="H42" s="18"/>
      <c r="I42" s="18"/>
      <c r="J42" s="18"/>
      <c r="K42" s="18"/>
    </row>
    <row r="43" spans="1:11" s="15" customFormat="1" ht="12.75">
      <c r="A43" s="11" t="s">
        <v>18</v>
      </c>
      <c r="B43" s="12"/>
      <c r="C43" s="12"/>
      <c r="D43" s="12"/>
      <c r="E43" s="31"/>
      <c r="F43" s="14"/>
      <c r="G43" s="14"/>
      <c r="H43" s="14"/>
      <c r="I43" s="14"/>
      <c r="J43" s="14"/>
      <c r="K43" s="14"/>
    </row>
    <row r="44" spans="1:11" s="19" customFormat="1" ht="18" customHeight="1">
      <c r="A44" s="33" t="s">
        <v>42</v>
      </c>
      <c r="B44" s="17">
        <f>B45+B46+B47+B48</f>
        <v>0</v>
      </c>
      <c r="C44" s="17">
        <f>C45+C46+C47+C48</f>
        <v>5177.3</v>
      </c>
      <c r="D44" s="17">
        <f>D45+D46+D47+D48</f>
        <v>7651.3</v>
      </c>
      <c r="E44" s="17" t="e">
        <f>D44*100/B44</f>
        <v>#DIV/0!</v>
      </c>
      <c r="F44" s="18"/>
      <c r="G44" s="18"/>
      <c r="H44" s="18"/>
      <c r="I44" s="18"/>
      <c r="J44" s="18"/>
      <c r="K44" s="18"/>
    </row>
    <row r="45" spans="1:5" s="18" customFormat="1" ht="12.75" hidden="1">
      <c r="A45" s="35" t="s">
        <v>19</v>
      </c>
      <c r="B45" s="24"/>
      <c r="C45" s="36"/>
      <c r="D45" s="25"/>
      <c r="E45" s="17" t="e">
        <f>D45*100/B45</f>
        <v>#DIV/0!</v>
      </c>
    </row>
    <row r="46" spans="1:11" s="5" customFormat="1" ht="12.75">
      <c r="A46" s="35" t="s">
        <v>20</v>
      </c>
      <c r="B46" s="24"/>
      <c r="C46" s="25">
        <v>1855.8</v>
      </c>
      <c r="D46" s="25">
        <v>2440.3</v>
      </c>
      <c r="E46" s="25" t="e">
        <f>D46*100/B46</f>
        <v>#DIV/0!</v>
      </c>
      <c r="F46" s="18"/>
      <c r="G46" s="18"/>
      <c r="H46" s="18"/>
      <c r="I46" s="18"/>
      <c r="J46" s="18"/>
      <c r="K46" s="18"/>
    </row>
    <row r="47" spans="1:11" s="5" customFormat="1" ht="15.75" customHeight="1">
      <c r="A47" s="35" t="s">
        <v>43</v>
      </c>
      <c r="B47" s="24"/>
      <c r="C47" s="24">
        <v>355</v>
      </c>
      <c r="D47" s="24">
        <v>355</v>
      </c>
      <c r="E47" s="25"/>
      <c r="F47" s="18"/>
      <c r="G47" s="18"/>
      <c r="H47" s="18"/>
      <c r="I47" s="18"/>
      <c r="J47" s="18"/>
      <c r="K47" s="18"/>
    </row>
    <row r="48" spans="1:11" s="5" customFormat="1" ht="25.5">
      <c r="A48" s="23" t="s">
        <v>44</v>
      </c>
      <c r="B48" s="24"/>
      <c r="C48" s="25">
        <v>2966.5</v>
      </c>
      <c r="D48" s="25">
        <v>4856</v>
      </c>
      <c r="E48" s="25" t="e">
        <f>D48*100/B48</f>
        <v>#DIV/0!</v>
      </c>
      <c r="F48" s="18"/>
      <c r="G48" s="18"/>
      <c r="H48" s="18"/>
      <c r="I48" s="18"/>
      <c r="J48" s="18"/>
      <c r="K48" s="18"/>
    </row>
    <row r="49" spans="1:11" s="15" customFormat="1" ht="12.75">
      <c r="A49" s="11" t="s">
        <v>71</v>
      </c>
      <c r="B49" s="12"/>
      <c r="C49" s="12"/>
      <c r="D49" s="12"/>
      <c r="E49" s="31" t="e">
        <f>D49*100/B49</f>
        <v>#DIV/0!</v>
      </c>
      <c r="F49" s="14"/>
      <c r="G49" s="14"/>
      <c r="H49" s="14"/>
      <c r="I49" s="14"/>
      <c r="J49" s="14"/>
      <c r="K49" s="14"/>
    </row>
    <row r="50" spans="1:11" s="19" customFormat="1" ht="18" customHeight="1">
      <c r="A50" s="33" t="s">
        <v>66</v>
      </c>
      <c r="B50" s="66">
        <f>B51</f>
        <v>0</v>
      </c>
      <c r="C50" s="66" t="str">
        <f>C51</f>
        <v>28,7</v>
      </c>
      <c r="D50" s="66">
        <f>D51</f>
        <v>525.5</v>
      </c>
      <c r="E50" s="17">
        <f>E51</f>
        <v>0</v>
      </c>
      <c r="F50" s="18"/>
      <c r="G50" s="18"/>
      <c r="H50" s="18"/>
      <c r="I50" s="18"/>
      <c r="J50" s="18"/>
      <c r="K50" s="18"/>
    </row>
    <row r="51" spans="1:5" s="18" customFormat="1" ht="24" customHeight="1">
      <c r="A51" s="35" t="s">
        <v>67</v>
      </c>
      <c r="B51" s="24"/>
      <c r="C51" s="80" t="s">
        <v>79</v>
      </c>
      <c r="D51" s="25">
        <v>525.5</v>
      </c>
      <c r="E51" s="17"/>
    </row>
    <row r="52" spans="1:23" s="32" customFormat="1" ht="16.5" customHeight="1">
      <c r="A52" s="11" t="s">
        <v>21</v>
      </c>
      <c r="B52" s="28"/>
      <c r="C52" s="28"/>
      <c r="D52" s="28"/>
      <c r="E52" s="31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</row>
    <row r="53" spans="1:23" s="19" customFormat="1" ht="14.25" customHeight="1">
      <c r="A53" s="33" t="s">
        <v>22</v>
      </c>
      <c r="B53" s="66">
        <f>B56+B59+B65+B62+B60</f>
        <v>0</v>
      </c>
      <c r="C53" s="66">
        <f>C56+C59+C65+C62+C60</f>
        <v>145572.4</v>
      </c>
      <c r="D53" s="66">
        <f>D56+D59+D65+D62+D60</f>
        <v>153818.40000000002</v>
      </c>
      <c r="E53" s="17" t="e">
        <f aca="true" t="shared" si="3" ref="E53:E67">D53*100/B53</f>
        <v>#DIV/0!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 ht="12.75" hidden="1">
      <c r="A54" s="20" t="s">
        <v>35</v>
      </c>
      <c r="B54" s="56">
        <f aca="true" t="shared" si="4" ref="B54:D55">B57+B60+B66+B63</f>
        <v>0</v>
      </c>
      <c r="C54" s="56"/>
      <c r="D54" s="56">
        <f t="shared" si="4"/>
        <v>5378.7</v>
      </c>
      <c r="E54" s="37" t="e">
        <f t="shared" si="3"/>
        <v>#DIV/0!</v>
      </c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</row>
    <row r="55" spans="1:23" ht="12.75" hidden="1">
      <c r="A55" s="20" t="s">
        <v>7</v>
      </c>
      <c r="B55" s="56">
        <f t="shared" si="4"/>
        <v>0</v>
      </c>
      <c r="C55" s="56"/>
      <c r="D55" s="56">
        <f t="shared" si="4"/>
        <v>0</v>
      </c>
      <c r="E55" s="37" t="e">
        <f t="shared" si="3"/>
        <v>#DIV/0!</v>
      </c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</row>
    <row r="56" spans="1:23" s="5" customFormat="1" ht="12.75">
      <c r="A56" s="23" t="s">
        <v>23</v>
      </c>
      <c r="B56" s="24"/>
      <c r="C56" s="25">
        <v>21532</v>
      </c>
      <c r="D56" s="25">
        <v>21770.1</v>
      </c>
      <c r="E56" s="25" t="e">
        <f t="shared" si="3"/>
        <v>#DIV/0!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1:23" ht="12.75" hidden="1">
      <c r="A57" s="20" t="s">
        <v>35</v>
      </c>
      <c r="B57" s="68"/>
      <c r="C57" s="68"/>
      <c r="D57" s="68"/>
      <c r="E57" s="26" t="e">
        <f t="shared" si="3"/>
        <v>#DIV/0!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</row>
    <row r="58" spans="1:23" ht="12.75" hidden="1">
      <c r="A58" s="20" t="s">
        <v>7</v>
      </c>
      <c r="B58" s="68"/>
      <c r="C58" s="68"/>
      <c r="D58" s="68"/>
      <c r="E58" s="26" t="e">
        <f t="shared" si="3"/>
        <v>#DIV/0!</v>
      </c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</row>
    <row r="59" spans="1:23" s="5" customFormat="1" ht="12.75">
      <c r="A59" s="23" t="s">
        <v>24</v>
      </c>
      <c r="B59" s="24"/>
      <c r="C59" s="60">
        <v>107632.3</v>
      </c>
      <c r="D59" s="60">
        <v>113260.5</v>
      </c>
      <c r="E59" s="25" t="e">
        <f t="shared" si="3"/>
        <v>#DIV/0!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1:23" ht="12.75">
      <c r="A60" s="23" t="s">
        <v>69</v>
      </c>
      <c r="B60" s="24"/>
      <c r="C60" s="27" t="s">
        <v>80</v>
      </c>
      <c r="D60" s="60">
        <v>5378.7</v>
      </c>
      <c r="E60" s="26" t="e">
        <f t="shared" si="3"/>
        <v>#DIV/0!</v>
      </c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</row>
    <row r="61" spans="1:23" ht="15" customHeight="1" hidden="1">
      <c r="A61" s="20" t="s">
        <v>7</v>
      </c>
      <c r="B61" s="68"/>
      <c r="C61" s="68"/>
      <c r="D61" s="68"/>
      <c r="E61" s="26" t="e">
        <f t="shared" si="3"/>
        <v>#DIV/0!</v>
      </c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</row>
    <row r="62" spans="1:23" ht="14.25" customHeight="1">
      <c r="A62" s="23" t="s">
        <v>45</v>
      </c>
      <c r="B62" s="24"/>
      <c r="C62" s="24">
        <v>2026</v>
      </c>
      <c r="D62" s="24">
        <v>2395.1</v>
      </c>
      <c r="E62" s="26" t="e">
        <f t="shared" si="3"/>
        <v>#DIV/0!</v>
      </c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</row>
    <row r="63" spans="1:23" ht="12.75" customHeight="1" hidden="1">
      <c r="A63" s="20" t="s">
        <v>35</v>
      </c>
      <c r="B63" s="70"/>
      <c r="C63" s="70"/>
      <c r="D63" s="70"/>
      <c r="E63" s="26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1:23" ht="12.75" customHeight="1" hidden="1">
      <c r="A64" s="20" t="s">
        <v>7</v>
      </c>
      <c r="B64" s="70"/>
      <c r="C64" s="70"/>
      <c r="D64" s="70"/>
      <c r="E64" s="26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1:23" s="5" customFormat="1" ht="14.25" customHeight="1">
      <c r="A65" s="23" t="s">
        <v>46</v>
      </c>
      <c r="B65" s="24"/>
      <c r="C65" s="25">
        <v>11125.2</v>
      </c>
      <c r="D65" s="25">
        <v>11014</v>
      </c>
      <c r="E65" s="25" t="e">
        <f t="shared" si="3"/>
        <v>#DIV/0!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1:23" ht="13.5" customHeight="1" hidden="1">
      <c r="A66" s="20" t="s">
        <v>65</v>
      </c>
      <c r="B66" s="24"/>
      <c r="C66" s="24"/>
      <c r="D66" s="25"/>
      <c r="E66" s="26" t="e">
        <f t="shared" si="3"/>
        <v>#DIV/0!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1:23" ht="12.75" hidden="1">
      <c r="A67" s="20" t="s">
        <v>7</v>
      </c>
      <c r="B67" s="21"/>
      <c r="C67" s="21"/>
      <c r="D67" s="21"/>
      <c r="E67" s="26" t="e">
        <f t="shared" si="3"/>
        <v>#DIV/0!</v>
      </c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1:23" s="32" customFormat="1" ht="12.75">
      <c r="A68" s="11" t="s">
        <v>47</v>
      </c>
      <c r="B68" s="28"/>
      <c r="C68" s="28"/>
      <c r="D68" s="28"/>
      <c r="E68" s="31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1:23" s="19" customFormat="1" ht="12.75">
      <c r="A69" s="33" t="s">
        <v>48</v>
      </c>
      <c r="B69" s="41">
        <f aca="true" t="shared" si="5" ref="B69:D70">B72+B75</f>
        <v>0</v>
      </c>
      <c r="C69" s="41">
        <f t="shared" si="5"/>
        <v>30868.699999999997</v>
      </c>
      <c r="D69" s="41">
        <f t="shared" si="5"/>
        <v>31186.5</v>
      </c>
      <c r="E69" s="17" t="e">
        <f aca="true" t="shared" si="6" ref="E69:E76">D69*100/B69</f>
        <v>#DIV/0!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1:23" ht="12.75" hidden="1">
      <c r="A70" s="20" t="s">
        <v>35</v>
      </c>
      <c r="B70" s="21">
        <f t="shared" si="5"/>
        <v>0</v>
      </c>
      <c r="C70" s="21"/>
      <c r="D70" s="22">
        <f t="shared" si="5"/>
        <v>0</v>
      </c>
      <c r="E70" s="26" t="e">
        <f t="shared" si="6"/>
        <v>#DIV/0!</v>
      </c>
      <c r="F70" s="34"/>
      <c r="G70" s="34"/>
      <c r="H70" s="34"/>
      <c r="I70" s="34"/>
      <c r="J70" s="34"/>
      <c r="K70" s="34"/>
      <c r="P70" s="34"/>
      <c r="Q70" s="34"/>
      <c r="R70" s="34"/>
      <c r="S70" s="34"/>
      <c r="T70" s="34"/>
      <c r="U70" s="34"/>
      <c r="V70" s="34"/>
      <c r="W70" s="34"/>
    </row>
    <row r="71" spans="1:11" ht="12.75" hidden="1">
      <c r="A71" s="20" t="s">
        <v>7</v>
      </c>
      <c r="B71" s="42">
        <f>B74</f>
        <v>0</v>
      </c>
      <c r="C71" s="42"/>
      <c r="D71" s="73">
        <f>D74</f>
        <v>0</v>
      </c>
      <c r="E71" s="26" t="e">
        <f t="shared" si="6"/>
        <v>#DIV/0!</v>
      </c>
      <c r="F71" s="34"/>
      <c r="G71" s="34"/>
      <c r="H71" s="34"/>
      <c r="I71" s="34"/>
      <c r="J71" s="34"/>
      <c r="K71" s="34"/>
    </row>
    <row r="72" spans="1:11" s="5" customFormat="1" ht="12.75">
      <c r="A72" s="23" t="s">
        <v>49</v>
      </c>
      <c r="B72" s="24"/>
      <c r="C72" s="24">
        <v>29695.1</v>
      </c>
      <c r="D72" s="24">
        <v>30419.8</v>
      </c>
      <c r="E72" s="25" t="e">
        <f t="shared" si="6"/>
        <v>#DIV/0!</v>
      </c>
      <c r="F72" s="18"/>
      <c r="G72" s="18"/>
      <c r="H72" s="18"/>
      <c r="I72" s="18"/>
      <c r="J72" s="18"/>
      <c r="K72" s="18"/>
    </row>
    <row r="73" spans="1:11" ht="12.75" hidden="1">
      <c r="A73" s="20" t="s">
        <v>35</v>
      </c>
      <c r="B73" s="49"/>
      <c r="C73" s="70"/>
      <c r="D73" s="70"/>
      <c r="E73" s="26" t="e">
        <f t="shared" si="6"/>
        <v>#DIV/0!</v>
      </c>
      <c r="F73" s="34"/>
      <c r="G73" s="34"/>
      <c r="H73" s="34"/>
      <c r="I73" s="34"/>
      <c r="J73" s="34"/>
      <c r="K73" s="34"/>
    </row>
    <row r="74" spans="1:11" ht="12.75" hidden="1">
      <c r="A74" s="20" t="s">
        <v>7</v>
      </c>
      <c r="B74" s="49"/>
      <c r="C74" s="70"/>
      <c r="D74" s="70"/>
      <c r="E74" s="26" t="e">
        <f t="shared" si="6"/>
        <v>#DIV/0!</v>
      </c>
      <c r="F74" s="34"/>
      <c r="G74" s="34"/>
      <c r="H74" s="34"/>
      <c r="I74" s="34"/>
      <c r="J74" s="34"/>
      <c r="K74" s="34"/>
    </row>
    <row r="75" spans="1:11" s="5" customFormat="1" ht="25.5">
      <c r="A75" s="23" t="s">
        <v>50</v>
      </c>
      <c r="B75" s="24"/>
      <c r="C75" s="25">
        <v>1173.6</v>
      </c>
      <c r="D75" s="25">
        <v>766.7</v>
      </c>
      <c r="E75" s="25" t="e">
        <f t="shared" si="6"/>
        <v>#DIV/0!</v>
      </c>
      <c r="F75" s="18"/>
      <c r="G75" s="18"/>
      <c r="H75" s="18"/>
      <c r="I75" s="18"/>
      <c r="J75" s="18"/>
      <c r="K75" s="18"/>
    </row>
    <row r="76" spans="1:11" ht="12.75" hidden="1">
      <c r="A76" s="20" t="s">
        <v>65</v>
      </c>
      <c r="B76" s="21"/>
      <c r="C76" s="21"/>
      <c r="D76" s="21"/>
      <c r="E76" s="26" t="e">
        <f t="shared" si="6"/>
        <v>#DIV/0!</v>
      </c>
      <c r="F76" s="34"/>
      <c r="G76" s="34"/>
      <c r="H76" s="34"/>
      <c r="I76" s="34"/>
      <c r="J76" s="34"/>
      <c r="K76" s="34"/>
    </row>
    <row r="77" spans="1:21" s="32" customFormat="1" ht="12.75" hidden="1">
      <c r="A77" s="11" t="s">
        <v>51</v>
      </c>
      <c r="B77" s="28"/>
      <c r="C77" s="28"/>
      <c r="D77" s="28"/>
      <c r="E77" s="31"/>
      <c r="F77" s="34"/>
      <c r="G77" s="34"/>
      <c r="H77" s="34"/>
      <c r="I77" s="34"/>
      <c r="J77" s="34"/>
      <c r="K77" s="3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78" spans="1:21" s="19" customFormat="1" ht="12.75" hidden="1">
      <c r="A78" s="33" t="s">
        <v>52</v>
      </c>
      <c r="B78" s="53">
        <f>B79</f>
        <v>0</v>
      </c>
      <c r="C78" s="66">
        <f>C79</f>
        <v>0</v>
      </c>
      <c r="D78" s="66">
        <f>D79</f>
        <v>0</v>
      </c>
      <c r="E78" s="17" t="e">
        <f>D78*100/B78</f>
        <v>#DIV/0!</v>
      </c>
      <c r="F78" s="18"/>
      <c r="G78" s="18"/>
      <c r="H78" s="18"/>
      <c r="I78" s="18"/>
      <c r="J78" s="18"/>
      <c r="K78" s="18"/>
      <c r="L78" s="55"/>
      <c r="M78" s="55"/>
      <c r="N78" s="55"/>
      <c r="O78" s="55"/>
      <c r="P78" s="55"/>
      <c r="Q78" s="55"/>
      <c r="R78" s="55"/>
      <c r="S78" s="55"/>
      <c r="T78" s="55"/>
      <c r="U78" s="55"/>
    </row>
    <row r="79" spans="1:11" s="5" customFormat="1" ht="14.25" customHeight="1" hidden="1">
      <c r="A79" s="23" t="s">
        <v>53</v>
      </c>
      <c r="B79" s="24"/>
      <c r="C79" s="24">
        <v>0</v>
      </c>
      <c r="D79" s="25">
        <v>0</v>
      </c>
      <c r="E79" s="25" t="e">
        <f>D79*100/B79</f>
        <v>#DIV/0!</v>
      </c>
      <c r="F79" s="18"/>
      <c r="G79" s="18"/>
      <c r="H79" s="18"/>
      <c r="I79" s="18"/>
      <c r="J79" s="18"/>
      <c r="K79" s="18"/>
    </row>
    <row r="80" spans="1:22" s="32" customFormat="1" ht="12.75">
      <c r="A80" s="11" t="s">
        <v>25</v>
      </c>
      <c r="B80" s="28"/>
      <c r="C80" s="28"/>
      <c r="D80" s="28"/>
      <c r="E80" s="31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s="19" customFormat="1" ht="12.75">
      <c r="A81" s="33" t="s">
        <v>54</v>
      </c>
      <c r="B81" s="41">
        <f>B84+B85+B88+B90+B89</f>
        <v>0</v>
      </c>
      <c r="C81" s="41">
        <f>C84+C85+C88+C90+C89</f>
        <v>8715.8</v>
      </c>
      <c r="D81" s="41">
        <f>D84+D85+D88+D90+D89</f>
        <v>9706.900000000001</v>
      </c>
      <c r="E81" s="17" t="e">
        <f aca="true" t="shared" si="7" ref="E81:E92">D81*100/B81</f>
        <v>#DIV/0!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</row>
    <row r="82" spans="1:22" ht="12.75" hidden="1">
      <c r="A82" s="20" t="s">
        <v>35</v>
      </c>
      <c r="B82" s="56">
        <f aca="true" t="shared" si="8" ref="B82:D83">B86+B91</f>
        <v>0</v>
      </c>
      <c r="C82" s="56"/>
      <c r="D82" s="22">
        <f t="shared" si="8"/>
        <v>0</v>
      </c>
      <c r="E82" s="26" t="e">
        <f t="shared" si="7"/>
        <v>#DIV/0!</v>
      </c>
      <c r="F82" s="34"/>
      <c r="G82" s="34"/>
      <c r="H82" s="34"/>
      <c r="I82" s="34"/>
      <c r="J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 hidden="1">
      <c r="A83" s="20" t="s">
        <v>7</v>
      </c>
      <c r="B83" s="56">
        <f t="shared" si="8"/>
        <v>0</v>
      </c>
      <c r="C83" s="56"/>
      <c r="D83" s="22">
        <f t="shared" si="8"/>
        <v>0</v>
      </c>
      <c r="E83" s="26" t="e">
        <f t="shared" si="7"/>
        <v>#DIV/0!</v>
      </c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s="5" customFormat="1" ht="12.75">
      <c r="A84" s="23" t="s">
        <v>55</v>
      </c>
      <c r="B84" s="24"/>
      <c r="C84" s="24">
        <v>824.5</v>
      </c>
      <c r="D84" s="24">
        <v>654.1</v>
      </c>
      <c r="E84" s="25" t="e">
        <f t="shared" si="7"/>
        <v>#DIV/0!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</row>
    <row r="85" spans="1:22" s="5" customFormat="1" ht="12.75" hidden="1">
      <c r="A85" s="23" t="s">
        <v>56</v>
      </c>
      <c r="B85" s="24"/>
      <c r="C85" s="25"/>
      <c r="D85" s="25"/>
      <c r="E85" s="25" t="e">
        <f t="shared" si="7"/>
        <v>#DIV/0!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</row>
    <row r="86" spans="1:22" ht="12.75" hidden="1">
      <c r="A86" s="20" t="s">
        <v>35</v>
      </c>
      <c r="B86" s="49"/>
      <c r="C86" s="49"/>
      <c r="D86" s="49"/>
      <c r="E86" s="26" t="e">
        <f t="shared" si="7"/>
        <v>#DIV/0!</v>
      </c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12.75" hidden="1">
      <c r="A87" s="20" t="s">
        <v>7</v>
      </c>
      <c r="B87" s="49"/>
      <c r="C87" s="49"/>
      <c r="D87" s="49"/>
      <c r="E87" s="26" t="e">
        <f t="shared" si="7"/>
        <v>#DIV/0!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s="5" customFormat="1" ht="12.75">
      <c r="A88" s="23" t="s">
        <v>57</v>
      </c>
      <c r="B88" s="24"/>
      <c r="C88" s="25">
        <v>7622.3</v>
      </c>
      <c r="D88" s="24">
        <v>8653.1</v>
      </c>
      <c r="E88" s="25" t="e">
        <f t="shared" si="7"/>
        <v>#DIV/0!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</row>
    <row r="89" spans="1:22" s="5" customFormat="1" ht="14.25" customHeight="1">
      <c r="A89" s="23" t="s">
        <v>58</v>
      </c>
      <c r="B89" s="24"/>
      <c r="C89" s="24">
        <v>71.3</v>
      </c>
      <c r="D89" s="24">
        <v>35.2</v>
      </c>
      <c r="E89" s="25" t="e">
        <f t="shared" si="7"/>
        <v>#DIV/0!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s="5" customFormat="1" ht="14.25" customHeight="1">
      <c r="A90" s="23" t="s">
        <v>59</v>
      </c>
      <c r="B90" s="24"/>
      <c r="C90" s="24">
        <v>197.7</v>
      </c>
      <c r="D90" s="24">
        <v>364.5</v>
      </c>
      <c r="E90" s="25" t="e">
        <f t="shared" si="7"/>
        <v>#DIV/0!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s="32" customFormat="1" ht="12.75" customHeight="1" hidden="1">
      <c r="A91" s="20" t="s">
        <v>35</v>
      </c>
      <c r="B91" s="21"/>
      <c r="C91" s="21"/>
      <c r="D91" s="22"/>
      <c r="E91" s="25" t="e">
        <f t="shared" si="7"/>
        <v>#DIV/0!</v>
      </c>
      <c r="F91" s="44"/>
      <c r="G91" s="44"/>
      <c r="H91" s="44"/>
      <c r="I91" s="44"/>
      <c r="J91" s="44"/>
      <c r="K91" s="44"/>
      <c r="L91" s="4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ht="14.25" customHeight="1" hidden="1">
      <c r="A92" s="20" t="s">
        <v>7</v>
      </c>
      <c r="B92" s="21"/>
      <c r="C92" s="21"/>
      <c r="D92" s="21"/>
      <c r="E92" s="26" t="e">
        <f t="shared" si="7"/>
        <v>#DIV/0!</v>
      </c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2.75">
      <c r="A93" s="61" t="s">
        <v>60</v>
      </c>
      <c r="B93" s="45"/>
      <c r="C93" s="45"/>
      <c r="D93" s="45"/>
      <c r="E93" s="46" t="e">
        <f>D93*100/B93</f>
        <v>#DIV/0!</v>
      </c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ht="12.75">
      <c r="A94" s="59" t="s">
        <v>61</v>
      </c>
      <c r="B94" s="76">
        <f>B97+B95+B96</f>
        <v>0</v>
      </c>
      <c r="C94" s="76">
        <f>C97+C95+C96</f>
        <v>2149</v>
      </c>
      <c r="D94" s="76">
        <f>D97+D95+D96</f>
        <v>2197.4</v>
      </c>
      <c r="E94" s="48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2.75">
      <c r="A95" s="63" t="s">
        <v>70</v>
      </c>
      <c r="B95" s="77"/>
      <c r="C95" s="27" t="s">
        <v>81</v>
      </c>
      <c r="D95" s="77">
        <v>730.8</v>
      </c>
      <c r="E95" s="50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ht="12.75">
      <c r="A96" s="63" t="s">
        <v>73</v>
      </c>
      <c r="B96" s="77"/>
      <c r="C96" s="27" t="s">
        <v>82</v>
      </c>
      <c r="D96" s="77">
        <v>181.2</v>
      </c>
      <c r="E96" s="50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s="5" customFormat="1" ht="14.25" customHeight="1">
      <c r="A97" s="62" t="s">
        <v>31</v>
      </c>
      <c r="B97" s="68"/>
      <c r="C97" s="27" t="s">
        <v>83</v>
      </c>
      <c r="D97" s="68">
        <v>1285.4</v>
      </c>
      <c r="E97" s="58"/>
      <c r="M97" s="18"/>
      <c r="N97" s="18"/>
      <c r="O97" s="18"/>
      <c r="P97" s="18"/>
      <c r="Q97" s="18"/>
      <c r="R97" s="18"/>
      <c r="S97" s="18"/>
      <c r="T97" s="18"/>
      <c r="U97" s="18"/>
      <c r="V97" s="18"/>
    </row>
    <row r="98" spans="1:22" ht="14.25" customHeight="1" hidden="1">
      <c r="A98" s="20" t="s">
        <v>35</v>
      </c>
      <c r="B98" s="65"/>
      <c r="C98" s="65"/>
      <c r="D98" s="65"/>
      <c r="E98" s="50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ht="15" customHeight="1" hidden="1">
      <c r="A99" s="20" t="s">
        <v>7</v>
      </c>
      <c r="B99" s="65"/>
      <c r="C99" s="65"/>
      <c r="D99" s="65"/>
      <c r="E99" s="50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ht="26.25" customHeight="1" hidden="1">
      <c r="A100" s="51" t="s">
        <v>32</v>
      </c>
      <c r="B100" s="57">
        <f>B101</f>
        <v>0</v>
      </c>
      <c r="C100" s="57"/>
      <c r="D100" s="74">
        <f>D101</f>
        <v>0</v>
      </c>
      <c r="E100" s="47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26.25" customHeight="1" hidden="1">
      <c r="A101" s="23" t="s">
        <v>33</v>
      </c>
      <c r="B101" s="21"/>
      <c r="C101" s="21"/>
      <c r="D101" s="22"/>
      <c r="E101" s="50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ht="38.25">
      <c r="A102" s="51" t="s">
        <v>62</v>
      </c>
      <c r="B102" s="52"/>
      <c r="C102" s="47">
        <v>40557.5</v>
      </c>
      <c r="D102" s="47">
        <v>41410.1</v>
      </c>
      <c r="E102" s="46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s="40" customFormat="1" ht="14.25" customHeight="1">
      <c r="A103" s="38" t="s">
        <v>26</v>
      </c>
      <c r="B103" s="39">
        <f>B8+B27+B31+B36+B44+B53+B69+B78+B81+B94+B100+B102+B50</f>
        <v>0</v>
      </c>
      <c r="C103" s="39">
        <f>C8+C27+C31+C36+C44+C53+C69+C78+C81+C94+C100+C102+C50</f>
        <v>285184.1</v>
      </c>
      <c r="D103" s="39">
        <f>D8+D27+D31+D36+D44+D53+D69+D78+D81+D94+D100+D102+D50</f>
        <v>304196.5</v>
      </c>
      <c r="E103" s="39" t="e">
        <f>E8+E36+E44+E53+E69+E78+E81</f>
        <v>#DIV/0!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</row>
    <row r="104" spans="13:22" ht="12" customHeight="1"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12.75" customHeight="1" hidden="1">
      <c r="A105" s="4" t="s">
        <v>63</v>
      </c>
      <c r="B105" s="67">
        <f>B9+B38+B49+B54+B70+B82+B98</f>
        <v>0</v>
      </c>
      <c r="C105" s="67"/>
      <c r="D105" s="67">
        <f>D9+D38+D49+D54+D70+D82+D98+D33</f>
        <v>5378.7</v>
      </c>
      <c r="E105" s="6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15" customHeight="1" hidden="1">
      <c r="A106" s="4" t="s">
        <v>64</v>
      </c>
      <c r="B106" s="67">
        <f>B10+B55+B71+B83+B99</f>
        <v>0</v>
      </c>
      <c r="C106" s="67"/>
      <c r="D106" s="67">
        <f>D10+D55+D71+D83+D99</f>
        <v>0</v>
      </c>
      <c r="E106" s="6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</sheetData>
  <sheetProtection/>
  <mergeCells count="1">
    <mergeCell ref="D1:E1"/>
  </mergeCells>
  <printOptions/>
  <pageMargins left="0" right="0" top="0" bottom="0" header="0" footer="0"/>
  <pageSetup horizontalDpi="600" verticalDpi="600" orientation="portrait" paperSize="9" scale="95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ZALIVKA</dc:creator>
  <cp:keywords/>
  <dc:description/>
  <cp:lastModifiedBy>Пользователь Windows</cp:lastModifiedBy>
  <cp:lastPrinted>2022-07-13T03:09:52Z</cp:lastPrinted>
  <dcterms:created xsi:type="dcterms:W3CDTF">2008-02-13T02:05:52Z</dcterms:created>
  <dcterms:modified xsi:type="dcterms:W3CDTF">2023-03-09T07:29:42Z</dcterms:modified>
  <cp:category/>
  <cp:version/>
  <cp:contentType/>
  <cp:contentStatus/>
</cp:coreProperties>
</file>