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2023" sheetId="2" r:id="rId1"/>
  </sheets>
  <definedNames>
    <definedName name="_xlnm.Print_Titles" localSheetId="0">'2023'!$7:$7</definedName>
    <definedName name="_xlnm.Print_Area" localSheetId="0">'2023'!$A$1:$F$124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E58" i="2"/>
  <c r="D41" i="2"/>
  <c r="D69" i="2"/>
  <c r="D76" i="2"/>
  <c r="D83" i="2"/>
  <c r="D91" i="2"/>
  <c r="D98" i="2"/>
  <c r="D106" i="2"/>
  <c r="D114" i="2" l="1"/>
  <c r="D122" i="2"/>
  <c r="E123" i="2"/>
  <c r="E121" i="2"/>
  <c r="E120" i="2"/>
  <c r="E119" i="2"/>
  <c r="E118" i="2"/>
  <c r="E117" i="2"/>
  <c r="E116" i="2"/>
  <c r="E115" i="2"/>
  <c r="E113" i="2"/>
  <c r="E112" i="2"/>
  <c r="E111" i="2"/>
  <c r="E110" i="2"/>
  <c r="E109" i="2"/>
  <c r="E108" i="2"/>
  <c r="E107" i="2"/>
  <c r="E105" i="2"/>
  <c r="E104" i="2"/>
  <c r="E103" i="2"/>
  <c r="E102" i="2"/>
  <c r="E101" i="2"/>
  <c r="E100" i="2"/>
  <c r="E99" i="2"/>
  <c r="E97" i="2"/>
  <c r="E96" i="2"/>
  <c r="E95" i="2"/>
  <c r="E94" i="2"/>
  <c r="E93" i="2"/>
  <c r="E92" i="2"/>
  <c r="E90" i="2"/>
  <c r="E89" i="2"/>
  <c r="E88" i="2"/>
  <c r="E87" i="2"/>
  <c r="E86" i="2"/>
  <c r="E85" i="2"/>
  <c r="E84" i="2"/>
  <c r="E82" i="2"/>
  <c r="E81" i="2"/>
  <c r="E80" i="2"/>
  <c r="E79" i="2"/>
  <c r="E78" i="2"/>
  <c r="E77" i="2"/>
  <c r="E75" i="2"/>
  <c r="E74" i="2"/>
  <c r="E73" i="2"/>
  <c r="E72" i="2"/>
  <c r="E71" i="2"/>
  <c r="E70" i="2"/>
  <c r="E68" i="2"/>
  <c r="E67" i="2"/>
  <c r="E66" i="2"/>
  <c r="E65" i="2"/>
  <c r="E64" i="2"/>
  <c r="E63" i="2"/>
  <c r="E59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60" i="2" l="1"/>
  <c r="C69" i="2"/>
  <c r="C76" i="2"/>
  <c r="C83" i="2"/>
  <c r="C91" i="2"/>
  <c r="C98" i="2"/>
  <c r="C106" i="2"/>
  <c r="C114" i="2"/>
  <c r="C122" i="2"/>
  <c r="C41" i="2"/>
  <c r="E122" i="2" l="1"/>
  <c r="E114" i="2"/>
  <c r="E106" i="2"/>
  <c r="E98" i="2"/>
  <c r="E91" i="2"/>
  <c r="E83" i="2"/>
  <c r="E76" i="2"/>
  <c r="E69" i="2"/>
  <c r="E60" i="2"/>
  <c r="E41" i="2"/>
  <c r="D61" i="2" l="1"/>
  <c r="C61" i="2"/>
  <c r="C124" i="2" s="1"/>
  <c r="C125" i="2" s="1"/>
  <c r="D124" i="2" l="1"/>
  <c r="E124" i="2" s="1"/>
  <c r="E61" i="2"/>
</calcChain>
</file>

<file path=xl/sharedStrings.xml><?xml version="1.0" encoding="utf-8"?>
<sst xmlns="http://schemas.openxmlformats.org/spreadsheetml/2006/main" count="136" uniqueCount="78">
  <si>
    <t>Главный распорядитель, распорядитель</t>
  </si>
  <si>
    <t>Наименование субвенций, субсидий из краевого бюджета</t>
  </si>
  <si>
    <t>2023 г.
Сумма,
тыс. руб</t>
  </si>
  <si>
    <t>Администрация Боготольского района</t>
  </si>
  <si>
    <t>Субсидии бюджетам муниципальных образований на частичное финансирование (возмещение) расходов на содержание единых дежурно-диспетчерских служб муниципальных образований Красноярского края</t>
  </si>
  <si>
    <t>Субсидии бюджетам муниципальных образований на комплектование книжных фондов библиотек муниципальных образований Красноярского края</t>
  </si>
  <si>
    <t>Субвенции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</si>
  <si>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</t>
  </si>
  <si>
    <t xml:space="preserve"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
</t>
  </si>
  <si>
    <t>Субсидии бюджетам муниципальных образований на государственную поддержку отрасли культуры(модернизация библиотек в части комплектования книжных фондов)</t>
  </si>
  <si>
    <t>Итого по распорядителю:</t>
  </si>
  <si>
    <t>Управление образования администрации Боготольского района</t>
  </si>
  <si>
    <t>Субвенция бюджетам муниципальных образований края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</si>
  <si>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Субвенция бюджетам муниципальных образований края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</si>
  <si>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Субвенция бюджетам муниципальных образований края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</si>
  <si>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Субвенция бюджетам муниципальных образований края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</si>
  <si>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 xml:space="preserve">Субсидии бюджетам муниципальных образований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
</t>
  </si>
  <si>
    <t>ВСЕГО:</t>
  </si>
  <si>
    <t>Финансовое управление администрации Боготольского района</t>
  </si>
  <si>
    <t>Александровский с/с</t>
  </si>
  <si>
    <t xml:space="preserve">Боготольский с/с </t>
  </si>
  <si>
    <t>Большекосульский с/с</t>
  </si>
  <si>
    <t>Вагинский с/с</t>
  </si>
  <si>
    <t>Критовский с/с</t>
  </si>
  <si>
    <t>Краснозаводской с/с</t>
  </si>
  <si>
    <t>Чайковский с/с</t>
  </si>
  <si>
    <t>Юрьевский с/с</t>
  </si>
  <si>
    <t>Субсидии бюджетам муниципальных образований на проведение работ в общеобразовательных организациях с целью приведения зданий и сооружений общеобразовательных учреждений в соответствие требованиями законодательства</t>
  </si>
  <si>
    <t xml:space="preserve">Субсидии бюджетам муниципальных образований на поддержку деятельности муниципальных молодежных центров 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</si>
  <si>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</t>
  </si>
  <si>
    <t xml:space="preserve"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
</t>
  </si>
  <si>
    <t xml:space="preserve">Субвенции бюджетам муниципальных образований для осуществления государственных полномочий по организации регулярных перевозок пассажиров и багажа автомобильным транспортом по межмуниципальным маршрутам регулярных перевозок в пригородном и междугородном сообщении, соединяющим населенные пункты, расположенные в границах муниципального района, муниципального округа, с их административными центрами, находящимися на территориях соответствующих городских округов (в соответствии с Законом края от 19 декабря 2017 года № 4-1274) 
</t>
  </si>
  <si>
    <t xml:space="preserve"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
</t>
  </si>
  <si>
    <t xml:space="preserve"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
</t>
  </si>
  <si>
    <t xml:space="preserve"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
</t>
  </si>
  <si>
    <t xml:space="preserve"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
</t>
  </si>
  <si>
    <t xml:space="preserve">Субвенции бюджетам муниципальных районов и муниципальных округов края на 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
</t>
  </si>
  <si>
    <t>Субвенции бюджетам муниципальных образований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</si>
  <si>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Субвенция бюджетам муниципальных образований края на реализацию Закона края от 11 июля 2019 года № 7-2988  «О наделении органов местного самоуправления муниципальных районов, муниципальных округов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
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
</t>
  </si>
  <si>
    <t xml:space="preserve"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
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</si>
  <si>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на 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 в соответствии с Федеральным законом от 20 августа 2004 года № 113-ФЗ «О присяжных заседателях федеральных судов общей юрисдикции в Российской Федерации» </t>
  </si>
  <si>
    <t xml:space="preserve"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
</t>
  </si>
  <si>
    <t xml:space="preserve"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
</t>
  </si>
  <si>
    <t xml:space="preserve"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
</t>
  </si>
  <si>
    <t xml:space="preserve"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
</t>
  </si>
  <si>
    <t>Субсидия на создание новых и поддержку действующих спортивных клубов по месту жительства</t>
  </si>
  <si>
    <t>Субсидии на предоставление социальных выплат молодым семьям на приобретение (строительство) жилья</t>
  </si>
  <si>
    <t xml:space="preserve"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</t>
  </si>
  <si>
    <t>Субсидии бюджетам муниципальных образований на создание условий для оснащения (обновления материально-технической базы) оборудованием, средствами обучения и воспитания общеобразовательных организаций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</si>
  <si>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</si>
  <si>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Иные межбюджетные трансферты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</si>
  <si>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Иные межбюджетные трансферты на обеспечение первичных мер безопасности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</si>
  <si>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</t>
  </si>
  <si>
    <t>Иные межбюджетные трансферты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</si>
  <si>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</t>
  </si>
  <si>
    <t xml:space="preserve">Субсидии бюджетам муниципальных образований на подготовку описаний местоположения границ населенных пунктов и территориальных зон по Красноярскому краю в рамках подпрограммы «Стимулирование жилищного строительства» </t>
  </si>
  <si>
    <t>Иные межбюджетные трансферты на осуществление расходов, направленных на реализацию мероприятий по поддержке местных инициатив территорий городских и сельский поселений</t>
  </si>
  <si>
    <t>Субсидии на создание условий для обеспечения услугами связи малочисленных и труднодоступных населенных пунктов Красноярского края</t>
  </si>
  <si>
    <t>Субсидии на приобретение специального оборудования,сырья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(мероприятиях),выставках ,ярмарках, смотрах, конкурсах по художественным народным ремеслам</t>
  </si>
  <si>
    <t>Субсидии на оснащение музыкальными инструментами детских школ искусств</t>
  </si>
  <si>
    <t>Выполнение требований федеральных стандартов спортивной подготовки в рамках подпрограммы "Развитие системы подготовки спортивного резерва"</t>
  </si>
  <si>
    <t>Субсидии на развитие детско-юношеского спорта</t>
  </si>
  <si>
    <t>Субсидии на реализацию отдельных мероприятий муниципальных программ, подпрограмм молодежной политики в рамках подпрограммы " Вовлечение молодежи в социальную практику"</t>
  </si>
  <si>
    <t>Субсидии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</t>
  </si>
  <si>
    <t>Субсидии на реализацию муниципальных программ поддержки социально ориентированных некоммерческих организаций на конкурсной основе</t>
  </si>
  <si>
    <t>Иные межбюджетные трансферты за содействие развитию налогового потенциала</t>
  </si>
  <si>
    <t>Субсидии на проведение мероприятий по обеспечению антитеррористической защищенности объектов образования</t>
  </si>
  <si>
    <t>Иные межбюджетные трансферты бюджетам муниципальных образований на реализацию проектов по решению вопросов местного значения, осуществляемых непосредственно населением на территории населенного пункта, в рамках подпрограммы Поддержка муниципальных проектов по благоустройству территорий и повышению активности населения в решении вопросов местного значения государственной программы Красноярского края Содействие развитию местного самоуправления</t>
  </si>
  <si>
    <t>Резервный фонд Правительства Красноярского края</t>
  </si>
  <si>
    <t xml:space="preserve">Иные межбюджетные трансферты бюджетам муниципальных образований на обустройство мест (площадок) накопления отходов потребления и (или) приобретение контейнерного оборудования </t>
  </si>
  <si>
    <t>Субсидии бюджетем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т.ч. Для детей и молодежи</t>
  </si>
  <si>
    <t xml:space="preserve"> по законодательству Российской Федерации и Красноярского края  за 2023 год </t>
  </si>
  <si>
    <t>% исполнения</t>
  </si>
  <si>
    <t>Исполнено 2023 г.
сумма,
тыс. руб</t>
  </si>
  <si>
    <t xml:space="preserve">Исполнение субвенций, субсидий и иных межбюджетных трансфертов, выделенных бюджету Боготольского района </t>
  </si>
  <si>
    <t>к Решению районного Совета депутатов</t>
  </si>
  <si>
    <t>Приложение № 12</t>
  </si>
  <si>
    <t>от  22.05.2024 № 36-355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</si>
</sst>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24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Arial Cyr"/>
      <charset val="204"/>
    </font>
    <font>
      <sz val="8"/>
      <color theme="2"/>
      <name val="Arial Cyr"/>
      <charset val="204"/>
    </font>
    <font>
      <sz val="8"/>
      <color theme="8" tint="0.39997558519241921"/>
      <name val="Arial Cyr"/>
      <charset val="204"/>
    </font>
    <font>
      <sz val="8"/>
      <color theme="0"/>
      <name val="Arial Cyr"/>
      <charset val="204"/>
    </font>
    <font>
      <sz val="7"/>
      <name val="Arial Cyr"/>
      <charset val="204"/>
    </font>
    <font>
      <sz val="9"/>
      <name val="Arial Cyr"/>
      <charset val="204"/>
    </font>
    <font>
      <sz val="9"/>
      <color rgb="FFFF0000"/>
      <name val="Arial Cyr"/>
      <charset val="204"/>
    </font>
    <font>
      <sz val="9"/>
      <color theme="0"/>
      <name val="Arial Cyr"/>
      <charset val="204"/>
    </font>
    <font>
      <sz val="12"/>
      <color theme="0"/>
      <name val="Arial Cyr"/>
      <charset val="204"/>
    </font>
    <font>
      <sz val="8"/>
      <color theme="2" tint="-0.249977111117893"/>
      <name val="Arial Cyr"/>
      <charset val="204"/>
    </font>
    <font>
      <sz val="10"/>
      <color theme="2"/>
      <name val="Arial Cyr"/>
      <charset val="204"/>
    </font>
    <font>
      <sz val="11"/>
      <color theme="0"/>
      <name val="Arial Cyr"/>
      <charset val="204"/>
    </font>
    <font>
      <sz val="12"/>
      <color rgb="FFFF0000"/>
      <name val="Arial Cyr"/>
      <charset val="204"/>
    </font>
    <font>
      <sz val="11"/>
      <color rgb="FFFF0000"/>
      <name val="Arial Cyr"/>
      <charset val="204"/>
    </font>
    <font>
      <b/>
      <sz val="10"/>
      <color indexed="0"/>
      <name val="Arial"/>
      <family val="2"/>
      <charset val="204"/>
    </font>
    <font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 vertical="distributed"/>
    </xf>
    <xf numFmtId="0" fontId="1" fillId="2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/>
    <xf numFmtId="0" fontId="1" fillId="3" borderId="0" xfId="0" applyFont="1" applyFill="1" applyBorder="1"/>
    <xf numFmtId="0" fontId="2" fillId="2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/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4" fontId="9" fillId="2" borderId="0" xfId="0" applyNumberFormat="1" applyFont="1" applyFill="1" applyBorder="1"/>
    <xf numFmtId="4" fontId="6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wrapText="1"/>
    </xf>
    <xf numFmtId="4" fontId="10" fillId="2" borderId="0" xfId="0" applyNumberFormat="1" applyFont="1" applyFill="1" applyBorder="1"/>
    <xf numFmtId="0" fontId="1" fillId="5" borderId="0" xfId="0" applyFont="1" applyFill="1" applyBorder="1"/>
    <xf numFmtId="4" fontId="1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164" fontId="1" fillId="2" borderId="0" xfId="0" applyNumberFormat="1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horizontal="left" wrapText="1"/>
    </xf>
    <xf numFmtId="4" fontId="11" fillId="2" borderId="0" xfId="0" applyNumberFormat="1" applyFont="1" applyFill="1" applyBorder="1" applyAlignment="1">
      <alignment horizontal="left" wrapText="1"/>
    </xf>
    <xf numFmtId="0" fontId="11" fillId="2" borderId="0" xfId="0" applyFont="1" applyFill="1" applyBorder="1"/>
    <xf numFmtId="49" fontId="11" fillId="2" borderId="0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left" wrapText="1"/>
    </xf>
    <xf numFmtId="49" fontId="1" fillId="2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wrapText="1"/>
    </xf>
    <xf numFmtId="164" fontId="10" fillId="2" borderId="0" xfId="0" applyNumberFormat="1" applyFont="1" applyFill="1" applyBorder="1"/>
    <xf numFmtId="4" fontId="13" fillId="2" borderId="0" xfId="0" applyNumberFormat="1" applyFont="1" applyFill="1" applyBorder="1" applyAlignment="1">
      <alignment horizontal="left" wrapText="1"/>
    </xf>
    <xf numFmtId="4" fontId="14" fillId="2" borderId="0" xfId="0" applyNumberFormat="1" applyFont="1" applyFill="1" applyBorder="1" applyAlignment="1">
      <alignment horizontal="left" wrapText="1"/>
    </xf>
    <xf numFmtId="4" fontId="15" fillId="2" borderId="0" xfId="0" applyNumberFormat="1" applyFont="1" applyFill="1" applyBorder="1" applyAlignment="1">
      <alignment horizontal="left" wrapText="1"/>
    </xf>
    <xf numFmtId="164" fontId="16" fillId="2" borderId="0" xfId="0" applyNumberFormat="1" applyFont="1" applyFill="1" applyBorder="1"/>
    <xf numFmtId="4" fontId="11" fillId="0" borderId="0" xfId="0" applyNumberFormat="1" applyFont="1" applyBorder="1" applyAlignment="1">
      <alignment horizontal="left" wrapText="1"/>
    </xf>
    <xf numFmtId="4" fontId="17" fillId="0" borderId="0" xfId="0" applyNumberFormat="1" applyFont="1" applyBorder="1" applyAlignment="1">
      <alignment horizontal="left" wrapText="1"/>
    </xf>
    <xf numFmtId="164" fontId="17" fillId="0" borderId="0" xfId="0" applyNumberFormat="1" applyFont="1" applyBorder="1"/>
    <xf numFmtId="4" fontId="15" fillId="6" borderId="0" xfId="0" applyNumberFormat="1" applyFont="1" applyFill="1" applyBorder="1" applyAlignment="1">
      <alignment horizontal="left" wrapText="1"/>
    </xf>
    <xf numFmtId="164" fontId="16" fillId="6" borderId="0" xfId="0" applyNumberFormat="1" applyFont="1" applyFill="1" applyBorder="1"/>
    <xf numFmtId="4" fontId="11" fillId="6" borderId="0" xfId="0" applyNumberFormat="1" applyFont="1" applyFill="1" applyBorder="1" applyAlignment="1">
      <alignment horizontal="left" wrapText="1"/>
    </xf>
    <xf numFmtId="4" fontId="18" fillId="0" borderId="0" xfId="0" applyNumberFormat="1" applyFont="1" applyBorder="1" applyAlignment="1">
      <alignment horizontal="left" wrapText="1"/>
    </xf>
    <xf numFmtId="164" fontId="1" fillId="0" borderId="0" xfId="0" applyNumberFormat="1" applyFont="1" applyBorder="1"/>
    <xf numFmtId="0" fontId="9" fillId="0" borderId="0" xfId="0" applyFont="1" applyBorder="1" applyAlignment="1">
      <alignment horizontal="left" wrapText="1"/>
    </xf>
    <xf numFmtId="4" fontId="9" fillId="0" borderId="0" xfId="0" applyNumberFormat="1" applyFont="1" applyBorder="1" applyAlignment="1">
      <alignment horizontal="left" wrapText="1"/>
    </xf>
    <xf numFmtId="0" fontId="2" fillId="2" borderId="1" xfId="0" quotePrefix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64" fontId="11" fillId="2" borderId="0" xfId="0" applyNumberFormat="1" applyFont="1" applyFill="1" applyBorder="1"/>
    <xf numFmtId="4" fontId="11" fillId="2" borderId="0" xfId="0" applyNumberFormat="1" applyFont="1" applyFill="1" applyBorder="1"/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/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4" fontId="19" fillId="2" borderId="0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top" wrapText="1"/>
    </xf>
    <xf numFmtId="4" fontId="21" fillId="2" borderId="0" xfId="0" applyNumberFormat="1" applyFont="1" applyFill="1" applyBorder="1" applyAlignment="1">
      <alignment horizontal="left" wrapText="1"/>
    </xf>
    <xf numFmtId="4" fontId="20" fillId="2" borderId="0" xfId="0" applyNumberFormat="1" applyFont="1" applyFill="1" applyBorder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3" fillId="2" borderId="0" xfId="1" applyFont="1" applyFill="1" applyAlignment="1">
      <alignment horizontal="right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1157"/>
  <sheetViews>
    <sheetView tabSelected="1" view="pageBreakPreview" zoomScaleNormal="100" zoomScaleSheetLayoutView="100" workbookViewId="0">
      <selection activeCell="E3" sqref="E3"/>
    </sheetView>
  </sheetViews>
  <sheetFormatPr defaultRowHeight="11.25" x14ac:dyDescent="0.2"/>
  <cols>
    <col min="1" max="1" width="16.7109375" style="1" customWidth="1"/>
    <col min="2" max="2" width="65.140625" style="39" customWidth="1"/>
    <col min="3" max="3" width="11.28515625" style="39" customWidth="1"/>
    <col min="4" max="4" width="10.7109375" style="39" customWidth="1"/>
    <col min="5" max="5" width="10.5703125" style="54" customWidth="1"/>
    <col min="6" max="6" width="0" style="2" hidden="1" customWidth="1"/>
    <col min="7" max="7" width="10.85546875" style="2" bestFit="1" customWidth="1"/>
    <col min="8" max="16384" width="9.140625" style="2"/>
  </cols>
  <sheetData>
    <row r="1" spans="1:49" ht="12.75" x14ac:dyDescent="0.2">
      <c r="D1"/>
      <c r="E1" s="79" t="s">
        <v>76</v>
      </c>
    </row>
    <row r="2" spans="1:49" ht="12.75" x14ac:dyDescent="0.2">
      <c r="D2"/>
      <c r="E2" s="80" t="s">
        <v>75</v>
      </c>
    </row>
    <row r="3" spans="1:49" ht="12.75" x14ac:dyDescent="0.2">
      <c r="D3"/>
      <c r="E3" s="81" t="s">
        <v>77</v>
      </c>
    </row>
    <row r="4" spans="1:49" ht="13.5" customHeight="1" x14ac:dyDescent="0.2">
      <c r="A4" s="3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ht="12.75" x14ac:dyDescent="0.2">
      <c r="A5" s="84" t="s">
        <v>74</v>
      </c>
      <c r="B5" s="84"/>
      <c r="C5" s="84"/>
      <c r="D5" s="84"/>
      <c r="E5" s="8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ht="12.75" x14ac:dyDescent="0.2">
      <c r="A6" s="84" t="s">
        <v>71</v>
      </c>
      <c r="B6" s="84"/>
      <c r="C6" s="84"/>
      <c r="D6" s="84"/>
      <c r="E6" s="8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38.25" customHeight="1" x14ac:dyDescent="0.2">
      <c r="A7" s="6" t="s">
        <v>0</v>
      </c>
      <c r="B7" s="6" t="s">
        <v>1</v>
      </c>
      <c r="C7" s="6" t="s">
        <v>2</v>
      </c>
      <c r="D7" s="6" t="s">
        <v>73</v>
      </c>
      <c r="E7" s="6" t="s">
        <v>72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</row>
    <row r="8" spans="1:49" ht="54.75" customHeight="1" x14ac:dyDescent="0.2">
      <c r="A8" s="82" t="s">
        <v>3</v>
      </c>
      <c r="B8" s="7" t="s">
        <v>39</v>
      </c>
      <c r="C8" s="8">
        <v>892.04</v>
      </c>
      <c r="D8" s="8">
        <v>738.928</v>
      </c>
      <c r="E8" s="8">
        <f>D8/C8*100</f>
        <v>82.835747275906911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ht="55.5" customHeight="1" x14ac:dyDescent="0.2">
      <c r="A9" s="83"/>
      <c r="B9" s="7" t="s">
        <v>36</v>
      </c>
      <c r="C9" s="8">
        <v>4529.22</v>
      </c>
      <c r="D9" s="8">
        <v>4514.9989999999998</v>
      </c>
      <c r="E9" s="8">
        <f t="shared" ref="E9:E73" si="0">D9/C9*100</f>
        <v>99.686016576805713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ht="108.75" customHeight="1" x14ac:dyDescent="0.2">
      <c r="A10" s="83"/>
      <c r="B10" s="7" t="s">
        <v>31</v>
      </c>
      <c r="C10" s="8">
        <v>19228.62</v>
      </c>
      <c r="D10" s="8">
        <v>19219.788</v>
      </c>
      <c r="E10" s="8">
        <f t="shared" si="0"/>
        <v>99.954068466691851</v>
      </c>
      <c r="F10" s="5">
        <v>1129.0999999999999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ht="48" customHeight="1" x14ac:dyDescent="0.2">
      <c r="A11" s="83"/>
      <c r="B11" s="7" t="s">
        <v>29</v>
      </c>
      <c r="C11" s="8">
        <v>716</v>
      </c>
      <c r="D11" s="8">
        <v>592.32399999999996</v>
      </c>
      <c r="E11" s="8">
        <f t="shared" si="0"/>
        <v>82.726815642458092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ht="25.5" x14ac:dyDescent="0.2">
      <c r="A12" s="83"/>
      <c r="B12" s="7" t="s">
        <v>28</v>
      </c>
      <c r="C12" s="8">
        <v>314.10000000000002</v>
      </c>
      <c r="D12" s="8">
        <v>296.10000000000002</v>
      </c>
      <c r="E12" s="8">
        <f t="shared" si="0"/>
        <v>94.269340974212028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ht="56.25" customHeight="1" x14ac:dyDescent="0.2">
      <c r="A13" s="83"/>
      <c r="B13" s="57" t="s">
        <v>43</v>
      </c>
      <c r="C13" s="8">
        <v>24.73</v>
      </c>
      <c r="D13" s="8">
        <v>24.73</v>
      </c>
      <c r="E13" s="8">
        <f t="shared" si="0"/>
        <v>100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ht="105.75" customHeight="1" x14ac:dyDescent="0.2">
      <c r="A14" s="60"/>
      <c r="B14" s="7" t="s">
        <v>40</v>
      </c>
      <c r="C14" s="8">
        <v>2.4</v>
      </c>
      <c r="D14" s="8">
        <v>2.4</v>
      </c>
      <c r="E14" s="8">
        <f t="shared" si="0"/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</row>
    <row r="15" spans="1:49" ht="38.25" hidden="1" x14ac:dyDescent="0.2">
      <c r="A15" s="60"/>
      <c r="B15" s="7" t="s">
        <v>4</v>
      </c>
      <c r="C15" s="7">
        <v>0</v>
      </c>
      <c r="D15" s="7"/>
      <c r="E15" s="7" t="e">
        <f t="shared" si="0"/>
        <v>#DIV/0!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</row>
    <row r="16" spans="1:49" ht="53.25" customHeight="1" x14ac:dyDescent="0.2">
      <c r="A16" s="60"/>
      <c r="B16" s="7" t="s">
        <v>44</v>
      </c>
      <c r="C16" s="8">
        <v>912.42</v>
      </c>
      <c r="D16" s="8">
        <v>895.12400000000002</v>
      </c>
      <c r="E16" s="8">
        <f t="shared" si="0"/>
        <v>98.104381754016799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1:49" ht="30" customHeight="1" x14ac:dyDescent="0.2">
      <c r="A17" s="60"/>
      <c r="B17" s="7" t="s">
        <v>5</v>
      </c>
      <c r="C17" s="8">
        <v>253.2</v>
      </c>
      <c r="D17" s="8">
        <v>253.2</v>
      </c>
      <c r="E17" s="8">
        <f t="shared" si="0"/>
        <v>100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ht="43.5" customHeight="1" x14ac:dyDescent="0.2">
      <c r="A18" s="60"/>
      <c r="B18" s="7" t="s">
        <v>6</v>
      </c>
      <c r="C18" s="8">
        <v>33.4</v>
      </c>
      <c r="D18" s="8">
        <v>32.155000000000001</v>
      </c>
      <c r="E18" s="8">
        <f t="shared" si="0"/>
        <v>96.272455089820369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ht="42.75" customHeight="1" x14ac:dyDescent="0.2">
      <c r="A19" s="60"/>
      <c r="B19" s="7" t="s">
        <v>7</v>
      </c>
      <c r="C19" s="8">
        <v>626.6</v>
      </c>
      <c r="D19" s="8">
        <v>626.6</v>
      </c>
      <c r="E19" s="8">
        <f t="shared" si="0"/>
        <v>100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ht="96" customHeight="1" x14ac:dyDescent="0.2">
      <c r="A20" s="60"/>
      <c r="B20" s="7" t="s">
        <v>8</v>
      </c>
      <c r="C20" s="8">
        <v>10.199999999999999</v>
      </c>
      <c r="D20" s="8">
        <v>9.1999999999999993</v>
      </c>
      <c r="E20" s="8">
        <f t="shared" si="0"/>
        <v>90.196078431372555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1:49" ht="92.25" customHeight="1" x14ac:dyDescent="0.2">
      <c r="A21" s="60"/>
      <c r="B21" s="7" t="s">
        <v>35</v>
      </c>
      <c r="C21" s="8">
        <v>5710.36</v>
      </c>
      <c r="D21" s="8">
        <v>5702.7460000000001</v>
      </c>
      <c r="E21" s="8">
        <f t="shared" si="0"/>
        <v>99.866663397754266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49" ht="55.5" customHeight="1" x14ac:dyDescent="0.2">
      <c r="A22" s="60"/>
      <c r="B22" s="7" t="s">
        <v>41</v>
      </c>
      <c r="C22" s="8">
        <v>2473.63</v>
      </c>
      <c r="D22" s="8">
        <v>2112.549</v>
      </c>
      <c r="E22" s="8">
        <f t="shared" si="0"/>
        <v>85.402788614303674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ht="42" customHeight="1" x14ac:dyDescent="0.2">
      <c r="A23" s="60"/>
      <c r="B23" s="7" t="s">
        <v>9</v>
      </c>
      <c r="C23" s="8">
        <v>220.3</v>
      </c>
      <c r="D23" s="8">
        <v>220.3</v>
      </c>
      <c r="E23" s="8">
        <f t="shared" si="0"/>
        <v>100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49" ht="32.25" customHeight="1" x14ac:dyDescent="0.2">
      <c r="A24" s="62"/>
      <c r="B24" s="7" t="s">
        <v>45</v>
      </c>
      <c r="C24" s="8">
        <v>134.1</v>
      </c>
      <c r="D24" s="8">
        <v>134.1</v>
      </c>
      <c r="E24" s="8">
        <f t="shared" si="0"/>
        <v>100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49" ht="32.25" customHeight="1" x14ac:dyDescent="0.2">
      <c r="A25" s="62"/>
      <c r="B25" s="7" t="s">
        <v>46</v>
      </c>
      <c r="C25" s="8">
        <v>616.29999999999995</v>
      </c>
      <c r="D25" s="8">
        <v>616.29399999999998</v>
      </c>
      <c r="E25" s="8">
        <f t="shared" si="0"/>
        <v>99.999026448158361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49" ht="54" customHeight="1" x14ac:dyDescent="0.2">
      <c r="A26" s="65"/>
      <c r="B26" s="7" t="s">
        <v>54</v>
      </c>
      <c r="C26" s="8">
        <v>2703</v>
      </c>
      <c r="D26" s="8">
        <v>2703</v>
      </c>
      <c r="E26" s="8">
        <f t="shared" si="0"/>
        <v>100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49" ht="54" customHeight="1" x14ac:dyDescent="0.2">
      <c r="A27" s="65"/>
      <c r="B27" s="7" t="s">
        <v>55</v>
      </c>
      <c r="C27" s="8">
        <v>347.6</v>
      </c>
      <c r="D27" s="8">
        <v>229.76599999999999</v>
      </c>
      <c r="E27" s="8">
        <f t="shared" si="0"/>
        <v>66.10069044879171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49" ht="33.75" customHeight="1" x14ac:dyDescent="0.2">
      <c r="A28" s="66"/>
      <c r="B28" s="7" t="s">
        <v>57</v>
      </c>
      <c r="C28" s="8">
        <v>5474.52</v>
      </c>
      <c r="D28" s="8">
        <v>5474.52</v>
      </c>
      <c r="E28" s="8">
        <f t="shared" si="0"/>
        <v>100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ht="76.5" customHeight="1" x14ac:dyDescent="0.2">
      <c r="A29" s="60"/>
      <c r="B29" s="7" t="s">
        <v>38</v>
      </c>
      <c r="C29" s="8">
        <v>1344.77</v>
      </c>
      <c r="D29" s="8">
        <v>1317.271</v>
      </c>
      <c r="E29" s="8">
        <f t="shared" si="0"/>
        <v>97.955115001078255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ht="76.5" customHeight="1" x14ac:dyDescent="0.2">
      <c r="A30" s="71"/>
      <c r="B30" s="7" t="s">
        <v>58</v>
      </c>
      <c r="C30" s="8">
        <v>150</v>
      </c>
      <c r="D30" s="8">
        <v>150</v>
      </c>
      <c r="E30" s="8">
        <f t="shared" si="0"/>
        <v>100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ht="27" customHeight="1" x14ac:dyDescent="0.2">
      <c r="A31" s="71"/>
      <c r="B31" s="7" t="s">
        <v>59</v>
      </c>
      <c r="C31" s="8">
        <v>835.38</v>
      </c>
      <c r="D31" s="8">
        <v>835.38</v>
      </c>
      <c r="E31" s="8">
        <f t="shared" si="0"/>
        <v>100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ht="27" customHeight="1" x14ac:dyDescent="0.2">
      <c r="A32" s="71"/>
      <c r="B32" s="7" t="s">
        <v>60</v>
      </c>
      <c r="C32" s="8">
        <v>62.8</v>
      </c>
      <c r="D32" s="8">
        <v>62.8</v>
      </c>
      <c r="E32" s="8">
        <f t="shared" si="0"/>
        <v>100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1:49" ht="27" customHeight="1" x14ac:dyDescent="0.2">
      <c r="A33" s="71"/>
      <c r="B33" s="7" t="s">
        <v>61</v>
      </c>
      <c r="C33" s="8">
        <v>162.1</v>
      </c>
      <c r="D33" s="8">
        <v>162.1</v>
      </c>
      <c r="E33" s="8">
        <f t="shared" si="0"/>
        <v>100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1:49" ht="45" customHeight="1" x14ac:dyDescent="0.2">
      <c r="A34" s="71"/>
      <c r="B34" s="7" t="s">
        <v>62</v>
      </c>
      <c r="C34" s="8">
        <v>300</v>
      </c>
      <c r="D34" s="8">
        <v>298.46300000000002</v>
      </c>
      <c r="E34" s="8">
        <f t="shared" si="0"/>
        <v>99.487666666666669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1:49" ht="45" customHeight="1" x14ac:dyDescent="0.2">
      <c r="A35" s="71"/>
      <c r="B35" s="7" t="s">
        <v>63</v>
      </c>
      <c r="C35" s="8">
        <v>285</v>
      </c>
      <c r="D35" s="8">
        <v>285</v>
      </c>
      <c r="E35" s="8">
        <f t="shared" si="0"/>
        <v>100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1:49" ht="32.25" customHeight="1" x14ac:dyDescent="0.2">
      <c r="A36" s="71"/>
      <c r="B36" s="7" t="s">
        <v>64</v>
      </c>
      <c r="C36" s="8">
        <v>367.37</v>
      </c>
      <c r="D36" s="8">
        <v>367.36700000000002</v>
      </c>
      <c r="E36" s="8">
        <f t="shared" si="0"/>
        <v>99.999183384598638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1:49" ht="32.25" customHeight="1" x14ac:dyDescent="0.2">
      <c r="A37" s="74"/>
      <c r="B37" s="7" t="s">
        <v>68</v>
      </c>
      <c r="C37" s="8">
        <v>721.46</v>
      </c>
      <c r="D37" s="8">
        <v>684.577</v>
      </c>
      <c r="E37" s="8">
        <f t="shared" si="0"/>
        <v>94.887727663349324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1:49" ht="42" customHeight="1" x14ac:dyDescent="0.2">
      <c r="A38" s="74"/>
      <c r="B38" s="7" t="s">
        <v>69</v>
      </c>
      <c r="C38" s="8">
        <v>159.19999999999999</v>
      </c>
      <c r="D38" s="8">
        <v>153.59299999999999</v>
      </c>
      <c r="E38" s="8">
        <f t="shared" si="0"/>
        <v>96.478015075376888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1:49" ht="50.25" customHeight="1" x14ac:dyDescent="0.2">
      <c r="A39" s="74"/>
      <c r="B39" s="7" t="s">
        <v>70</v>
      </c>
      <c r="C39" s="8">
        <v>128</v>
      </c>
      <c r="D39" s="8">
        <v>128</v>
      </c>
      <c r="E39" s="8">
        <f t="shared" si="0"/>
        <v>100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1:49" ht="32.25" customHeight="1" x14ac:dyDescent="0.2">
      <c r="A40" s="71"/>
      <c r="B40" s="7" t="s">
        <v>65</v>
      </c>
      <c r="C40" s="8">
        <v>181.65</v>
      </c>
      <c r="D40" s="8">
        <v>181.65</v>
      </c>
      <c r="E40" s="8">
        <f t="shared" si="0"/>
        <v>100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1:49" s="13" customFormat="1" ht="13.5" x14ac:dyDescent="0.2">
      <c r="A41" s="9"/>
      <c r="B41" s="10" t="s">
        <v>10</v>
      </c>
      <c r="C41" s="11">
        <f>SUM(C8:C40)</f>
        <v>49920.469999999987</v>
      </c>
      <c r="D41" s="11">
        <f>SUM(D8:D40)</f>
        <v>49025.024000000005</v>
      </c>
      <c r="E41" s="17">
        <f t="shared" si="0"/>
        <v>98.206254868994662</v>
      </c>
      <c r="F41" s="5"/>
      <c r="G41" s="12"/>
      <c r="H41" s="1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ht="141.75" customHeight="1" x14ac:dyDescent="0.2">
      <c r="A42" s="85" t="s">
        <v>11</v>
      </c>
      <c r="B42" s="7" t="s">
        <v>12</v>
      </c>
      <c r="C42" s="8">
        <v>154177.15599999999</v>
      </c>
      <c r="D42" s="8">
        <v>154177.14499999999</v>
      </c>
      <c r="E42" s="8">
        <f t="shared" si="0"/>
        <v>99.999992865350293</v>
      </c>
      <c r="F42" s="5">
        <v>-1700.1</v>
      </c>
      <c r="G42" s="5"/>
      <c r="H42" s="5"/>
      <c r="I42" s="5"/>
      <c r="J42" s="1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ht="144.75" customHeight="1" x14ac:dyDescent="0.2">
      <c r="A43" s="86"/>
      <c r="B43" s="7" t="s">
        <v>13</v>
      </c>
      <c r="C43" s="8">
        <v>33462.699999999997</v>
      </c>
      <c r="D43" s="8">
        <v>33462.699999999997</v>
      </c>
      <c r="E43" s="8">
        <f t="shared" si="0"/>
        <v>100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ht="71.25" customHeight="1" x14ac:dyDescent="0.2">
      <c r="A44" s="86"/>
      <c r="B44" s="7" t="s">
        <v>32</v>
      </c>
      <c r="C44" s="8">
        <v>9304.4</v>
      </c>
      <c r="D44" s="8">
        <v>8449.9349999999995</v>
      </c>
      <c r="E44" s="8">
        <f t="shared" si="0"/>
        <v>90.816549159537416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69" customHeight="1" x14ac:dyDescent="0.2">
      <c r="A45" s="86"/>
      <c r="B45" s="57" t="s">
        <v>33</v>
      </c>
      <c r="C45" s="8">
        <v>56.3</v>
      </c>
      <c r="D45" s="8">
        <v>42.317999999999998</v>
      </c>
      <c r="E45" s="8">
        <f t="shared" si="0"/>
        <v>75.165186500888097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92.25" customHeight="1" x14ac:dyDescent="0.2">
      <c r="A46" s="86"/>
      <c r="B46" s="7" t="s">
        <v>34</v>
      </c>
      <c r="C46" s="8">
        <v>100.8</v>
      </c>
      <c r="D46" s="8">
        <v>100.8</v>
      </c>
      <c r="E46" s="8">
        <f t="shared" si="0"/>
        <v>100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1:49" ht="140.25" customHeight="1" x14ac:dyDescent="0.2">
      <c r="A47" s="86"/>
      <c r="B47" s="7" t="s">
        <v>14</v>
      </c>
      <c r="C47" s="8">
        <v>17065.900000000001</v>
      </c>
      <c r="D47" s="8">
        <v>17065.900000000001</v>
      </c>
      <c r="E47" s="8">
        <f t="shared" si="0"/>
        <v>100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1:49" ht="142.5" customHeight="1" x14ac:dyDescent="0.2">
      <c r="A48" s="86"/>
      <c r="B48" s="7" t="s">
        <v>15</v>
      </c>
      <c r="C48" s="8">
        <v>14231.02</v>
      </c>
      <c r="D48" s="8">
        <v>13554.416999999999</v>
      </c>
      <c r="E48" s="8">
        <f t="shared" si="0"/>
        <v>95.245576213089421</v>
      </c>
      <c r="F48" s="5"/>
      <c r="G48" s="12"/>
      <c r="H48" s="1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1:49" ht="56.25" customHeight="1" x14ac:dyDescent="0.2">
      <c r="A49" s="58"/>
      <c r="B49" s="7" t="s">
        <v>27</v>
      </c>
      <c r="C49" s="8">
        <v>1865</v>
      </c>
      <c r="D49" s="8">
        <v>1865</v>
      </c>
      <c r="E49" s="8">
        <f t="shared" si="0"/>
        <v>100</v>
      </c>
      <c r="F49" s="5"/>
      <c r="G49" s="12"/>
      <c r="H49" s="1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49" ht="54" customHeight="1" x14ac:dyDescent="0.2">
      <c r="A50" s="58"/>
      <c r="B50" s="7" t="s">
        <v>49</v>
      </c>
      <c r="C50" s="8">
        <v>1934.37</v>
      </c>
      <c r="D50" s="8">
        <v>1925.65</v>
      </c>
      <c r="E50" s="8">
        <f t="shared" si="0"/>
        <v>99.549207235430671</v>
      </c>
      <c r="F50" s="5"/>
      <c r="G50" s="12"/>
      <c r="H50" s="1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1:49" ht="39.75" customHeight="1" x14ac:dyDescent="0.2">
      <c r="A51" s="58"/>
      <c r="B51" s="7" t="s">
        <v>50</v>
      </c>
      <c r="C51" s="8">
        <v>127.78</v>
      </c>
      <c r="D51" s="8">
        <v>127.78</v>
      </c>
      <c r="E51" s="8">
        <f t="shared" si="0"/>
        <v>100</v>
      </c>
      <c r="F51" s="5"/>
      <c r="G51" s="12"/>
      <c r="H51" s="1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ht="54" customHeight="1" x14ac:dyDescent="0.2">
      <c r="A52" s="58"/>
      <c r="B52" s="7" t="s">
        <v>30</v>
      </c>
      <c r="C52" s="8">
        <v>2415.1999999999998</v>
      </c>
      <c r="D52" s="8">
        <v>2415.1309999999999</v>
      </c>
      <c r="E52" s="8">
        <f t="shared" si="0"/>
        <v>99.997143093739652</v>
      </c>
      <c r="F52" s="5"/>
      <c r="G52" s="12"/>
      <c r="H52" s="1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ht="45" customHeight="1" x14ac:dyDescent="0.2">
      <c r="A53" s="61"/>
      <c r="B53" s="7" t="s">
        <v>48</v>
      </c>
      <c r="C53" s="8">
        <v>743.6</v>
      </c>
      <c r="D53" s="8">
        <v>743.6</v>
      </c>
      <c r="E53" s="8">
        <f t="shared" si="0"/>
        <v>100</v>
      </c>
      <c r="F53" s="5"/>
      <c r="G53" s="12"/>
      <c r="H53" s="1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49" ht="44.25" customHeight="1" x14ac:dyDescent="0.2">
      <c r="A54" s="61"/>
      <c r="B54" s="7" t="s">
        <v>47</v>
      </c>
      <c r="C54" s="8">
        <v>13858.7</v>
      </c>
      <c r="D54" s="8">
        <v>13847.741</v>
      </c>
      <c r="E54" s="8">
        <f t="shared" si="0"/>
        <v>99.920923318926015</v>
      </c>
      <c r="F54" s="5"/>
      <c r="G54" s="12"/>
      <c r="H54" s="1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49" ht="55.5" customHeight="1" x14ac:dyDescent="0.2">
      <c r="A55" s="63"/>
      <c r="B55" s="7" t="s">
        <v>53</v>
      </c>
      <c r="C55" s="8">
        <v>197.9</v>
      </c>
      <c r="D55" s="8">
        <v>196.29</v>
      </c>
      <c r="E55" s="8">
        <f t="shared" si="0"/>
        <v>99.186457806973209</v>
      </c>
      <c r="F55" s="5"/>
      <c r="G55" s="12"/>
      <c r="H55" s="1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1:49" ht="55.5" customHeight="1" x14ac:dyDescent="0.2">
      <c r="A56" s="64"/>
      <c r="B56" s="7" t="s">
        <v>54</v>
      </c>
      <c r="C56" s="8">
        <v>2189.6</v>
      </c>
      <c r="D56" s="8">
        <v>2189.6</v>
      </c>
      <c r="E56" s="8">
        <f t="shared" si="0"/>
        <v>100</v>
      </c>
      <c r="F56" s="5"/>
      <c r="G56" s="12"/>
      <c r="H56" s="1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ht="79.5" customHeight="1" x14ac:dyDescent="0.2">
      <c r="A57" s="58"/>
      <c r="B57" s="7" t="s">
        <v>16</v>
      </c>
      <c r="C57" s="8">
        <v>3827.029</v>
      </c>
      <c r="D57" s="8">
        <v>3571.9560000000001</v>
      </c>
      <c r="E57" s="8">
        <f t="shared" si="0"/>
        <v>93.334960356976666</v>
      </c>
      <c r="F57" s="5"/>
      <c r="G57" s="12"/>
      <c r="H57" s="1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1:49" ht="29.25" customHeight="1" x14ac:dyDescent="0.2">
      <c r="A58" s="76"/>
      <c r="B58" s="7" t="s">
        <v>68</v>
      </c>
      <c r="C58" s="8">
        <v>365.97399999999999</v>
      </c>
      <c r="D58" s="8">
        <v>0</v>
      </c>
      <c r="E58" s="8">
        <f>D58/C58*100</f>
        <v>0</v>
      </c>
      <c r="F58" s="5"/>
      <c r="G58" s="12"/>
      <c r="H58" s="1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</row>
    <row r="59" spans="1:49" ht="31.5" customHeight="1" x14ac:dyDescent="0.2">
      <c r="A59" s="69"/>
      <c r="B59" s="7" t="s">
        <v>66</v>
      </c>
      <c r="C59" s="8">
        <v>110</v>
      </c>
      <c r="D59" s="8">
        <v>110</v>
      </c>
      <c r="E59" s="8">
        <f t="shared" si="0"/>
        <v>100</v>
      </c>
      <c r="F59" s="5"/>
      <c r="G59" s="12"/>
      <c r="H59" s="1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49" s="13" customFormat="1" ht="19.5" customHeight="1" x14ac:dyDescent="0.2">
      <c r="A60" s="9"/>
      <c r="B60" s="10" t="s">
        <v>10</v>
      </c>
      <c r="C60" s="11">
        <f>SUM(C42:C59)</f>
        <v>256033.42899999995</v>
      </c>
      <c r="D60" s="11">
        <f>SUM(D42:D59)</f>
        <v>253845.96299999996</v>
      </c>
      <c r="E60" s="17">
        <f t="shared" si="0"/>
        <v>99.145632658772854</v>
      </c>
      <c r="F60" s="5"/>
      <c r="G60" s="78"/>
      <c r="H60" s="1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s="18" customFormat="1" ht="15.75" customHeight="1" x14ac:dyDescent="0.2">
      <c r="A61" s="15"/>
      <c r="B61" s="16" t="s">
        <v>17</v>
      </c>
      <c r="C61" s="17">
        <f>C41+C60</f>
        <v>305953.89899999992</v>
      </c>
      <c r="D61" s="17">
        <f>D41+D60</f>
        <v>302870.98699999996</v>
      </c>
      <c r="E61" s="17">
        <f t="shared" si="0"/>
        <v>98.992360610511469</v>
      </c>
      <c r="F61" s="5"/>
      <c r="G61" s="1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s="18" customFormat="1" ht="66.75" customHeight="1" x14ac:dyDescent="0.2">
      <c r="A62" s="59" t="s">
        <v>18</v>
      </c>
      <c r="B62" s="7"/>
      <c r="C62" s="17"/>
      <c r="D62" s="17"/>
      <c r="E62" s="8"/>
      <c r="F62" s="5"/>
      <c r="G62" s="1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1:49" ht="42.75" customHeight="1" x14ac:dyDescent="0.2">
      <c r="A63" s="85" t="s">
        <v>19</v>
      </c>
      <c r="B63" s="19" t="s">
        <v>37</v>
      </c>
      <c r="C63" s="8">
        <v>69.7</v>
      </c>
      <c r="D63" s="8">
        <v>69.7</v>
      </c>
      <c r="E63" s="8">
        <f t="shared" si="0"/>
        <v>100</v>
      </c>
      <c r="F63" s="5"/>
      <c r="G63" s="5"/>
      <c r="H63" s="5"/>
      <c r="I63" s="5"/>
      <c r="J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1:49" ht="27" customHeight="1" x14ac:dyDescent="0.2">
      <c r="A64" s="86"/>
      <c r="B64" s="19" t="s">
        <v>51</v>
      </c>
      <c r="C64" s="8">
        <v>66.400000000000006</v>
      </c>
      <c r="D64" s="8">
        <v>66.400000000000006</v>
      </c>
      <c r="E64" s="8">
        <f t="shared" si="0"/>
        <v>100</v>
      </c>
      <c r="F64" s="5"/>
      <c r="G64" s="5"/>
      <c r="H64" s="5"/>
      <c r="I64" s="5"/>
      <c r="J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1:49" ht="68.25" customHeight="1" x14ac:dyDescent="0.2">
      <c r="A65" s="86"/>
      <c r="B65" s="19" t="s">
        <v>52</v>
      </c>
      <c r="C65" s="8">
        <v>2</v>
      </c>
      <c r="D65" s="8">
        <v>2</v>
      </c>
      <c r="E65" s="8">
        <f t="shared" si="0"/>
        <v>100</v>
      </c>
      <c r="F65" s="5"/>
      <c r="G65" s="5"/>
      <c r="H65" s="5"/>
      <c r="I65" s="5"/>
      <c r="J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1:49" ht="39.75" customHeight="1" x14ac:dyDescent="0.2">
      <c r="A66" s="86"/>
      <c r="B66" s="19" t="s">
        <v>56</v>
      </c>
      <c r="C66" s="8">
        <v>697</v>
      </c>
      <c r="D66" s="8">
        <v>697</v>
      </c>
      <c r="E66" s="8">
        <f t="shared" si="0"/>
        <v>100</v>
      </c>
      <c r="F66" s="5"/>
      <c r="G66" s="5"/>
      <c r="H66" s="5"/>
      <c r="I66" s="5"/>
      <c r="J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49" ht="55.5" customHeight="1" x14ac:dyDescent="0.2">
      <c r="A67" s="86"/>
      <c r="B67" s="7" t="s">
        <v>42</v>
      </c>
      <c r="C67" s="8">
        <v>2.254</v>
      </c>
      <c r="D67" s="8">
        <v>2.254</v>
      </c>
      <c r="E67" s="8">
        <f t="shared" si="0"/>
        <v>100</v>
      </c>
      <c r="F67" s="5"/>
      <c r="G67" s="12"/>
      <c r="H67" s="1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49" ht="26.25" customHeight="1" x14ac:dyDescent="0.2">
      <c r="A68" s="69"/>
      <c r="B68" s="7" t="s">
        <v>65</v>
      </c>
      <c r="C68" s="8">
        <v>3.044</v>
      </c>
      <c r="D68" s="8">
        <v>3.044</v>
      </c>
      <c r="E68" s="8">
        <f t="shared" si="0"/>
        <v>100</v>
      </c>
      <c r="F68" s="5"/>
      <c r="G68" s="12"/>
      <c r="H68" s="1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spans="1:49" s="13" customFormat="1" ht="13.5" x14ac:dyDescent="0.2">
      <c r="A69" s="20"/>
      <c r="B69" s="10" t="s">
        <v>10</v>
      </c>
      <c r="C69" s="11">
        <f>SUM(C63:C68)</f>
        <v>840.39800000000002</v>
      </c>
      <c r="D69" s="11">
        <f>SUM(D63:D68)</f>
        <v>840.39800000000002</v>
      </c>
      <c r="E69" s="11">
        <f t="shared" si="0"/>
        <v>100</v>
      </c>
      <c r="F69" s="5"/>
      <c r="G69" s="12"/>
      <c r="H69" s="1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</row>
    <row r="70" spans="1:49" ht="42.75" customHeight="1" x14ac:dyDescent="0.2">
      <c r="A70" s="85" t="s">
        <v>20</v>
      </c>
      <c r="B70" s="19" t="s">
        <v>37</v>
      </c>
      <c r="C70" s="8">
        <v>465.1</v>
      </c>
      <c r="D70" s="8">
        <v>465.1</v>
      </c>
      <c r="E70" s="8">
        <f t="shared" si="0"/>
        <v>100</v>
      </c>
      <c r="F70" s="5"/>
      <c r="G70" s="2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</row>
    <row r="71" spans="1:49" ht="28.5" customHeight="1" x14ac:dyDescent="0.2">
      <c r="A71" s="86"/>
      <c r="B71" s="19" t="s">
        <v>51</v>
      </c>
      <c r="C71" s="8">
        <v>439.9</v>
      </c>
      <c r="D71" s="8">
        <v>439.9</v>
      </c>
      <c r="E71" s="8">
        <f t="shared" si="0"/>
        <v>100</v>
      </c>
      <c r="F71" s="5"/>
      <c r="G71" s="2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</row>
    <row r="72" spans="1:49" ht="39.75" customHeight="1" x14ac:dyDescent="0.2">
      <c r="A72" s="86"/>
      <c r="B72" s="19" t="s">
        <v>56</v>
      </c>
      <c r="C72" s="8">
        <v>913</v>
      </c>
      <c r="D72" s="8">
        <v>909.73</v>
      </c>
      <c r="E72" s="8">
        <f t="shared" si="0"/>
        <v>99.641840087623223</v>
      </c>
      <c r="F72" s="5"/>
      <c r="G72" s="2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spans="1:49" ht="52.5" customHeight="1" x14ac:dyDescent="0.2">
      <c r="A73" s="86"/>
      <c r="B73" s="7" t="s">
        <v>42</v>
      </c>
      <c r="C73" s="8">
        <v>14.853</v>
      </c>
      <c r="D73" s="8">
        <v>14.85</v>
      </c>
      <c r="E73" s="8">
        <f t="shared" si="0"/>
        <v>99.979802060189854</v>
      </c>
      <c r="F73" s="5"/>
      <c r="G73" s="12"/>
      <c r="H73" s="1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1:49" ht="96" customHeight="1" x14ac:dyDescent="0.2">
      <c r="A74" s="73"/>
      <c r="B74" s="7" t="s">
        <v>67</v>
      </c>
      <c r="C74" s="8">
        <v>377</v>
      </c>
      <c r="D74" s="8">
        <v>377</v>
      </c>
      <c r="E74" s="8">
        <f t="shared" ref="E74:E124" si="1">D74/C74*100</f>
        <v>100</v>
      </c>
      <c r="F74" s="5"/>
      <c r="G74" s="12"/>
      <c r="H74" s="1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1:49" ht="31.5" customHeight="1" x14ac:dyDescent="0.2">
      <c r="A75" s="69"/>
      <c r="B75" s="7" t="s">
        <v>65</v>
      </c>
      <c r="C75" s="8">
        <v>64.989999999999995</v>
      </c>
      <c r="D75" s="8">
        <v>64.989999999999995</v>
      </c>
      <c r="E75" s="8">
        <f t="shared" si="1"/>
        <v>100</v>
      </c>
      <c r="F75" s="5"/>
      <c r="G75" s="12"/>
      <c r="H75" s="1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1:49" s="13" customFormat="1" ht="13.5" x14ac:dyDescent="0.2">
      <c r="A76" s="20"/>
      <c r="B76" s="10" t="s">
        <v>10</v>
      </c>
      <c r="C76" s="11">
        <f>SUM(C70:C75)</f>
        <v>2274.8429999999998</v>
      </c>
      <c r="D76" s="11">
        <f>SUM(D70:D75)</f>
        <v>2271.5699999999997</v>
      </c>
      <c r="E76" s="11">
        <f t="shared" si="1"/>
        <v>99.856121938964577</v>
      </c>
      <c r="F76" s="5"/>
      <c r="G76" s="12"/>
      <c r="H76" s="1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1:49" ht="38.25" x14ac:dyDescent="0.2">
      <c r="A77" s="85" t="s">
        <v>21</v>
      </c>
      <c r="B77" s="19" t="s">
        <v>37</v>
      </c>
      <c r="C77" s="8">
        <v>162.80000000000001</v>
      </c>
      <c r="D77" s="8">
        <v>162.80000000000001</v>
      </c>
      <c r="E77" s="8">
        <f t="shared" si="1"/>
        <v>100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1:49" ht="27" customHeight="1" x14ac:dyDescent="0.2">
      <c r="A78" s="86"/>
      <c r="B78" s="19" t="s">
        <v>51</v>
      </c>
      <c r="C78" s="8">
        <v>233.5</v>
      </c>
      <c r="D78" s="8">
        <v>233.5</v>
      </c>
      <c r="E78" s="8">
        <f t="shared" si="1"/>
        <v>100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1:49" ht="63.75" customHeight="1" x14ac:dyDescent="0.2">
      <c r="A79" s="86"/>
      <c r="B79" s="19" t="s">
        <v>52</v>
      </c>
      <c r="C79" s="8">
        <v>8.6</v>
      </c>
      <c r="D79" s="8">
        <v>8.6</v>
      </c>
      <c r="E79" s="8">
        <f t="shared" si="1"/>
        <v>100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1:49" ht="44.25" customHeight="1" x14ac:dyDescent="0.2">
      <c r="A80" s="86"/>
      <c r="B80" s="19" t="s">
        <v>56</v>
      </c>
      <c r="C80" s="8">
        <v>709</v>
      </c>
      <c r="D80" s="8">
        <v>709</v>
      </c>
      <c r="E80" s="8">
        <f t="shared" si="1"/>
        <v>100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1:49" ht="55.5" customHeight="1" x14ac:dyDescent="0.2">
      <c r="A81" s="86"/>
      <c r="B81" s="7" t="s">
        <v>42</v>
      </c>
      <c r="C81" s="8">
        <v>7.8869999999999996</v>
      </c>
      <c r="D81" s="8">
        <v>7.89</v>
      </c>
      <c r="E81" s="8">
        <f t="shared" si="1"/>
        <v>100.038037276531</v>
      </c>
      <c r="F81" s="5"/>
      <c r="G81" s="12"/>
      <c r="H81" s="1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1:49" ht="30.75" customHeight="1" x14ac:dyDescent="0.2">
      <c r="A82" s="69"/>
      <c r="B82" s="7" t="s">
        <v>65</v>
      </c>
      <c r="C82" s="8">
        <v>33.866</v>
      </c>
      <c r="D82" s="8">
        <v>33.869999999999997</v>
      </c>
      <c r="E82" s="8">
        <f t="shared" si="1"/>
        <v>100.01181125612707</v>
      </c>
      <c r="F82" s="5"/>
      <c r="G82" s="12"/>
      <c r="H82" s="1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1:49" s="13" customFormat="1" ht="13.5" x14ac:dyDescent="0.2">
      <c r="A83" s="22"/>
      <c r="B83" s="9" t="s">
        <v>10</v>
      </c>
      <c r="C83" s="11">
        <f>SUM(C77:C82)</f>
        <v>1155.653</v>
      </c>
      <c r="D83" s="11">
        <f>SUM(D77:D82)</f>
        <v>1155.6600000000001</v>
      </c>
      <c r="E83" s="11">
        <f t="shared" si="1"/>
        <v>100.00060571815243</v>
      </c>
      <c r="F83" s="5"/>
      <c r="G83" s="12"/>
      <c r="H83" s="1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spans="1:49" ht="38.25" x14ac:dyDescent="0.2">
      <c r="A84" s="85" t="s">
        <v>22</v>
      </c>
      <c r="B84" s="19" t="s">
        <v>37</v>
      </c>
      <c r="C84" s="8">
        <v>139.6</v>
      </c>
      <c r="D84" s="8">
        <v>139.6</v>
      </c>
      <c r="E84" s="8">
        <f t="shared" si="1"/>
        <v>100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</row>
    <row r="85" spans="1:49" ht="30" customHeight="1" x14ac:dyDescent="0.2">
      <c r="A85" s="86"/>
      <c r="B85" s="19" t="s">
        <v>51</v>
      </c>
      <c r="C85" s="8">
        <v>186.8</v>
      </c>
      <c r="D85" s="8">
        <v>186.8</v>
      </c>
      <c r="E85" s="8">
        <f t="shared" si="1"/>
        <v>100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</row>
    <row r="86" spans="1:49" ht="67.5" customHeight="1" x14ac:dyDescent="0.2">
      <c r="A86" s="86"/>
      <c r="B86" s="19" t="s">
        <v>52</v>
      </c>
      <c r="C86" s="8">
        <v>10.4</v>
      </c>
      <c r="D86" s="8">
        <v>10.4</v>
      </c>
      <c r="E86" s="8">
        <f t="shared" si="1"/>
        <v>100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1:49" ht="43.5" customHeight="1" x14ac:dyDescent="0.2">
      <c r="A87" s="86"/>
      <c r="B87" s="19" t="s">
        <v>56</v>
      </c>
      <c r="C87" s="8">
        <v>1475</v>
      </c>
      <c r="D87" s="8">
        <v>1475</v>
      </c>
      <c r="E87" s="8">
        <f t="shared" si="1"/>
        <v>100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</row>
    <row r="88" spans="1:49" ht="57.75" customHeight="1" x14ac:dyDescent="0.2">
      <c r="A88" s="86"/>
      <c r="B88" s="7" t="s">
        <v>42</v>
      </c>
      <c r="C88" s="8">
        <v>6.351</v>
      </c>
      <c r="D88" s="8">
        <v>6.35</v>
      </c>
      <c r="E88" s="8">
        <f t="shared" si="1"/>
        <v>99.984254448118406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</row>
    <row r="89" spans="1:49" ht="95.25" customHeight="1" x14ac:dyDescent="0.2">
      <c r="A89" s="73"/>
      <c r="B89" s="7" t="s">
        <v>67</v>
      </c>
      <c r="C89" s="8">
        <v>280</v>
      </c>
      <c r="D89" s="8">
        <v>280</v>
      </c>
      <c r="E89" s="8">
        <f t="shared" si="1"/>
        <v>100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</row>
    <row r="90" spans="1:49" ht="27.75" customHeight="1" x14ac:dyDescent="0.2">
      <c r="A90" s="69"/>
      <c r="B90" s="7" t="s">
        <v>65</v>
      </c>
      <c r="C90" s="8">
        <v>5.8419999999999996</v>
      </c>
      <c r="D90" s="8">
        <v>5.84</v>
      </c>
      <c r="E90" s="8">
        <f t="shared" si="1"/>
        <v>99.965765148921605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</row>
    <row r="91" spans="1:49" s="13" customFormat="1" ht="13.5" x14ac:dyDescent="0.2">
      <c r="A91" s="22"/>
      <c r="B91" s="9" t="s">
        <v>10</v>
      </c>
      <c r="C91" s="11">
        <f>SUM(C84:C90)</f>
        <v>2103.9929999999999</v>
      </c>
      <c r="D91" s="11">
        <f>SUM(D84:D90)</f>
        <v>2103.9899999999998</v>
      </c>
      <c r="E91" s="11">
        <f t="shared" si="1"/>
        <v>99.999857413974283</v>
      </c>
      <c r="F91" s="5"/>
      <c r="G91" s="12"/>
      <c r="H91" s="1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</row>
    <row r="92" spans="1:49" ht="47.25" customHeight="1" x14ac:dyDescent="0.2">
      <c r="A92" s="87" t="s">
        <v>23</v>
      </c>
      <c r="B92" s="19" t="s">
        <v>37</v>
      </c>
      <c r="C92" s="8">
        <v>162.80000000000001</v>
      </c>
      <c r="D92" s="8">
        <v>162.80000000000001</v>
      </c>
      <c r="E92" s="8">
        <f t="shared" si="1"/>
        <v>100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1:49" ht="31.5" customHeight="1" x14ac:dyDescent="0.2">
      <c r="A93" s="88"/>
      <c r="B93" s="19" t="s">
        <v>51</v>
      </c>
      <c r="C93" s="8">
        <v>231.5</v>
      </c>
      <c r="D93" s="8">
        <v>231.5</v>
      </c>
      <c r="E93" s="8">
        <f t="shared" si="1"/>
        <v>100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</row>
    <row r="94" spans="1:49" ht="65.25" customHeight="1" x14ac:dyDescent="0.2">
      <c r="A94" s="88"/>
      <c r="B94" s="19" t="s">
        <v>52</v>
      </c>
      <c r="C94" s="8">
        <v>17</v>
      </c>
      <c r="D94" s="8">
        <v>17</v>
      </c>
      <c r="E94" s="8">
        <f t="shared" si="1"/>
        <v>100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1:49" ht="42.75" customHeight="1" x14ac:dyDescent="0.2">
      <c r="A95" s="88"/>
      <c r="B95" s="19" t="s">
        <v>56</v>
      </c>
      <c r="C95" s="8">
        <v>1500</v>
      </c>
      <c r="D95" s="8">
        <v>1496.33</v>
      </c>
      <c r="E95" s="8">
        <f t="shared" si="1"/>
        <v>99.755333333333326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1:49" ht="56.25" customHeight="1" x14ac:dyDescent="0.2">
      <c r="A96" s="88"/>
      <c r="B96" s="7" t="s">
        <v>42</v>
      </c>
      <c r="C96" s="8">
        <v>7.7850000000000001</v>
      </c>
      <c r="D96" s="8">
        <v>7.79</v>
      </c>
      <c r="E96" s="8">
        <f t="shared" si="1"/>
        <v>100.06422607578678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1:49" ht="32.25" customHeight="1" x14ac:dyDescent="0.2">
      <c r="A97" s="70"/>
      <c r="B97" s="7" t="s">
        <v>65</v>
      </c>
      <c r="C97" s="8">
        <v>16.792999999999999</v>
      </c>
      <c r="D97" s="8">
        <v>16.79</v>
      </c>
      <c r="E97" s="8">
        <f t="shared" si="1"/>
        <v>99.982135413565175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1:49" s="13" customFormat="1" ht="13.5" x14ac:dyDescent="0.2">
      <c r="A98" s="22"/>
      <c r="B98" s="10" t="s">
        <v>10</v>
      </c>
      <c r="C98" s="11">
        <f>SUM(C92:C97)</f>
        <v>1935.8779999999999</v>
      </c>
      <c r="D98" s="11">
        <f>SUM(D92:D97)</f>
        <v>1932.2099999999998</v>
      </c>
      <c r="E98" s="11">
        <f t="shared" si="1"/>
        <v>99.810525250041579</v>
      </c>
      <c r="F98" s="5"/>
      <c r="G98" s="12"/>
      <c r="H98" s="1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1:49" ht="38.25" x14ac:dyDescent="0.2">
      <c r="A99" s="85" t="s">
        <v>24</v>
      </c>
      <c r="B99" s="19" t="s">
        <v>37</v>
      </c>
      <c r="C99" s="8">
        <v>139.6</v>
      </c>
      <c r="D99" s="8">
        <v>94</v>
      </c>
      <c r="E99" s="8">
        <f t="shared" si="1"/>
        <v>67.335243553008596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</row>
    <row r="100" spans="1:49" ht="30.75" customHeight="1" x14ac:dyDescent="0.2">
      <c r="A100" s="86"/>
      <c r="B100" s="19" t="s">
        <v>51</v>
      </c>
      <c r="C100" s="8">
        <v>194.1</v>
      </c>
      <c r="D100" s="8">
        <v>194.1</v>
      </c>
      <c r="E100" s="8">
        <f t="shared" si="1"/>
        <v>100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</row>
    <row r="101" spans="1:49" ht="63" customHeight="1" x14ac:dyDescent="0.2">
      <c r="A101" s="86"/>
      <c r="B101" s="19" t="s">
        <v>52</v>
      </c>
      <c r="C101" s="8">
        <v>18</v>
      </c>
      <c r="D101" s="8">
        <v>18</v>
      </c>
      <c r="E101" s="8">
        <f t="shared" si="1"/>
        <v>100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</row>
    <row r="102" spans="1:49" ht="44.25" customHeight="1" x14ac:dyDescent="0.2">
      <c r="A102" s="86"/>
      <c r="B102" s="19" t="s">
        <v>56</v>
      </c>
      <c r="C102" s="8">
        <v>1435</v>
      </c>
      <c r="D102" s="8">
        <v>1435</v>
      </c>
      <c r="E102" s="8">
        <f t="shared" si="1"/>
        <v>100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</row>
    <row r="103" spans="1:49" ht="55.5" customHeight="1" x14ac:dyDescent="0.2">
      <c r="A103" s="86"/>
      <c r="B103" s="7" t="s">
        <v>42</v>
      </c>
      <c r="C103" s="8">
        <v>6.556</v>
      </c>
      <c r="D103" s="8">
        <v>6.56</v>
      </c>
      <c r="E103" s="8">
        <f t="shared" si="1"/>
        <v>100.06101281269066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</row>
    <row r="104" spans="1:49" ht="94.5" customHeight="1" x14ac:dyDescent="0.2">
      <c r="A104" s="73"/>
      <c r="B104" s="7" t="s">
        <v>67</v>
      </c>
      <c r="C104" s="8">
        <v>400</v>
      </c>
      <c r="D104" s="8">
        <v>400</v>
      </c>
      <c r="E104" s="8">
        <f t="shared" si="1"/>
        <v>100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</row>
    <row r="105" spans="1:49" ht="30.75" customHeight="1" x14ac:dyDescent="0.2">
      <c r="A105" s="69"/>
      <c r="B105" s="7" t="s">
        <v>65</v>
      </c>
      <c r="C105" s="8">
        <v>29.423999999999999</v>
      </c>
      <c r="D105" s="8">
        <v>29.42</v>
      </c>
      <c r="E105" s="8">
        <f t="shared" si="1"/>
        <v>99.986405655247424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</row>
    <row r="106" spans="1:49" s="13" customFormat="1" ht="13.5" x14ac:dyDescent="0.2">
      <c r="A106" s="22"/>
      <c r="B106" s="10" t="s">
        <v>10</v>
      </c>
      <c r="C106" s="11">
        <f>SUM(C99:C105)</f>
        <v>2222.6800000000003</v>
      </c>
      <c r="D106" s="11">
        <f>SUM(D99:D105)</f>
        <v>2177.08</v>
      </c>
      <c r="E106" s="11">
        <f t="shared" si="1"/>
        <v>97.948422624939241</v>
      </c>
      <c r="F106" s="5"/>
      <c r="G106" s="12"/>
      <c r="H106" s="1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</row>
    <row r="107" spans="1:49" ht="42.75" customHeight="1" x14ac:dyDescent="0.2">
      <c r="A107" s="85" t="s">
        <v>25</v>
      </c>
      <c r="B107" s="19" t="s">
        <v>37</v>
      </c>
      <c r="C107" s="8">
        <v>116.3</v>
      </c>
      <c r="D107" s="8">
        <v>116.3</v>
      </c>
      <c r="E107" s="8">
        <f t="shared" si="1"/>
        <v>100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</row>
    <row r="108" spans="1:49" ht="30.75" customHeight="1" x14ac:dyDescent="0.2">
      <c r="A108" s="86"/>
      <c r="B108" s="19" t="s">
        <v>51</v>
      </c>
      <c r="C108" s="8">
        <v>88.6</v>
      </c>
      <c r="D108" s="8">
        <v>88.6</v>
      </c>
      <c r="E108" s="8">
        <f t="shared" si="1"/>
        <v>100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</row>
    <row r="109" spans="1:49" ht="71.25" customHeight="1" x14ac:dyDescent="0.2">
      <c r="A109" s="86"/>
      <c r="B109" s="19" t="s">
        <v>52</v>
      </c>
      <c r="C109" s="8">
        <v>2</v>
      </c>
      <c r="D109" s="8">
        <v>2</v>
      </c>
      <c r="E109" s="8">
        <f t="shared" si="1"/>
        <v>100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</row>
    <row r="110" spans="1:49" ht="42.75" customHeight="1" x14ac:dyDescent="0.2">
      <c r="A110" s="86"/>
      <c r="B110" s="19" t="s">
        <v>56</v>
      </c>
      <c r="C110" s="8">
        <v>624</v>
      </c>
      <c r="D110" s="8">
        <v>624</v>
      </c>
      <c r="E110" s="8">
        <f t="shared" si="1"/>
        <v>100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</row>
    <row r="111" spans="1:49" ht="52.5" customHeight="1" x14ac:dyDescent="0.2">
      <c r="A111" s="86"/>
      <c r="B111" s="7" t="s">
        <v>42</v>
      </c>
      <c r="C111" s="8">
        <v>2.97</v>
      </c>
      <c r="D111" s="8">
        <v>2.97</v>
      </c>
      <c r="E111" s="8">
        <f t="shared" si="1"/>
        <v>100</v>
      </c>
      <c r="F111" s="5"/>
      <c r="G111" s="12"/>
      <c r="H111" s="1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</row>
    <row r="112" spans="1:49" ht="93" customHeight="1" x14ac:dyDescent="0.2">
      <c r="A112" s="73"/>
      <c r="B112" s="7" t="s">
        <v>67</v>
      </c>
      <c r="C112" s="8">
        <v>245</v>
      </c>
      <c r="D112" s="8">
        <v>238.25</v>
      </c>
      <c r="E112" s="8">
        <f t="shared" si="1"/>
        <v>97.244897959183675</v>
      </c>
      <c r="F112" s="5"/>
      <c r="G112" s="12"/>
      <c r="H112" s="1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</row>
    <row r="113" spans="1:49" ht="30.75" customHeight="1" x14ac:dyDescent="0.2">
      <c r="A113" s="69"/>
      <c r="B113" s="7" t="s">
        <v>65</v>
      </c>
      <c r="C113" s="8">
        <v>8.84</v>
      </c>
      <c r="D113" s="8">
        <v>8.84</v>
      </c>
      <c r="E113" s="8">
        <f t="shared" si="1"/>
        <v>100</v>
      </c>
      <c r="F113" s="5"/>
      <c r="G113" s="12"/>
      <c r="H113" s="1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</row>
    <row r="114" spans="1:49" s="13" customFormat="1" ht="13.5" x14ac:dyDescent="0.2">
      <c r="A114" s="22"/>
      <c r="B114" s="10" t="s">
        <v>10</v>
      </c>
      <c r="C114" s="11">
        <f>SUM(C107:C113)</f>
        <v>1087.7099999999998</v>
      </c>
      <c r="D114" s="11">
        <f>SUM(D107:D113)</f>
        <v>1080.9599999999998</v>
      </c>
      <c r="E114" s="11">
        <f t="shared" si="1"/>
        <v>99.379430178999911</v>
      </c>
      <c r="F114" s="5"/>
      <c r="G114" s="12"/>
      <c r="H114" s="1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</row>
    <row r="115" spans="1:49" ht="38.25" x14ac:dyDescent="0.2">
      <c r="A115" s="85" t="s">
        <v>26</v>
      </c>
      <c r="B115" s="19" t="s">
        <v>37</v>
      </c>
      <c r="C115" s="8">
        <v>116.3</v>
      </c>
      <c r="D115" s="8">
        <v>116.3</v>
      </c>
      <c r="E115" s="8">
        <f t="shared" si="1"/>
        <v>100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</row>
    <row r="116" spans="1:49" ht="36" customHeight="1" x14ac:dyDescent="0.2">
      <c r="A116" s="86"/>
      <c r="B116" s="19" t="s">
        <v>51</v>
      </c>
      <c r="C116" s="8">
        <v>180.3</v>
      </c>
      <c r="D116" s="8">
        <v>180.3</v>
      </c>
      <c r="E116" s="8">
        <f t="shared" si="1"/>
        <v>100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</row>
    <row r="117" spans="1:49" ht="69" customHeight="1" x14ac:dyDescent="0.2">
      <c r="A117" s="86"/>
      <c r="B117" s="19" t="s">
        <v>52</v>
      </c>
      <c r="C117" s="8">
        <v>9</v>
      </c>
      <c r="D117" s="8">
        <v>9</v>
      </c>
      <c r="E117" s="8">
        <f t="shared" si="1"/>
        <v>100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</row>
    <row r="118" spans="1:49" ht="47.25" customHeight="1" x14ac:dyDescent="0.2">
      <c r="A118" s="86"/>
      <c r="B118" s="19" t="s">
        <v>56</v>
      </c>
      <c r="C118" s="8">
        <v>700</v>
      </c>
      <c r="D118" s="8">
        <v>700</v>
      </c>
      <c r="E118" s="8">
        <f t="shared" si="1"/>
        <v>100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</row>
    <row r="119" spans="1:49" ht="56.25" customHeight="1" x14ac:dyDescent="0.2">
      <c r="A119" s="86"/>
      <c r="B119" s="7" t="s">
        <v>42</v>
      </c>
      <c r="C119" s="8">
        <v>6.0439999999999996</v>
      </c>
      <c r="D119" s="8">
        <v>6.04</v>
      </c>
      <c r="E119" s="8">
        <f t="shared" si="1"/>
        <v>99.933818663137004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</row>
    <row r="120" spans="1:49" ht="89.25" customHeight="1" x14ac:dyDescent="0.2">
      <c r="A120" s="73"/>
      <c r="B120" s="7" t="s">
        <v>67</v>
      </c>
      <c r="C120" s="8">
        <v>170</v>
      </c>
      <c r="D120" s="8">
        <v>170</v>
      </c>
      <c r="E120" s="8">
        <f t="shared" si="1"/>
        <v>100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</row>
    <row r="121" spans="1:49" ht="30" customHeight="1" x14ac:dyDescent="0.2">
      <c r="A121" s="69"/>
      <c r="B121" s="7" t="s">
        <v>65</v>
      </c>
      <c r="C121" s="8">
        <v>18.850000000000001</v>
      </c>
      <c r="D121" s="8">
        <v>18.850000000000001</v>
      </c>
      <c r="E121" s="8">
        <f t="shared" si="1"/>
        <v>100</v>
      </c>
      <c r="F121" s="5"/>
      <c r="G121" s="5"/>
      <c r="H121" s="7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</row>
    <row r="122" spans="1:49" s="13" customFormat="1" ht="13.5" x14ac:dyDescent="0.2">
      <c r="A122" s="23"/>
      <c r="B122" s="7"/>
      <c r="C122" s="11">
        <f>SUM(C115:C121)</f>
        <v>1200.4939999999999</v>
      </c>
      <c r="D122" s="11">
        <f>SUM(D115:D121)</f>
        <v>1200.4899999999998</v>
      </c>
      <c r="E122" s="11">
        <f t="shared" si="1"/>
        <v>99.999666803832412</v>
      </c>
      <c r="F122" s="5"/>
      <c r="G122" s="68"/>
      <c r="H122" s="24"/>
      <c r="I122" s="2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</row>
    <row r="123" spans="1:49" ht="2.25" hidden="1" customHeight="1" x14ac:dyDescent="0.2">
      <c r="A123" s="9"/>
      <c r="B123" s="10" t="s">
        <v>10</v>
      </c>
      <c r="C123" s="25"/>
      <c r="D123" s="25"/>
      <c r="E123" s="8" t="e">
        <f t="shared" si="1"/>
        <v>#DIV/0!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</row>
    <row r="124" spans="1:49" s="28" customFormat="1" ht="24" customHeight="1" x14ac:dyDescent="0.2">
      <c r="A124" s="15"/>
      <c r="B124" s="16" t="s">
        <v>17</v>
      </c>
      <c r="C124" s="26">
        <f>C61+C69+C76+C83+C91+C98+C106+C114+C122+C62</f>
        <v>318775.54799999995</v>
      </c>
      <c r="D124" s="26">
        <f>D61+D69+D76+D83+D91+D98+D106+D114+D122</f>
        <v>315633.34499999997</v>
      </c>
      <c r="E124" s="17">
        <f t="shared" si="1"/>
        <v>99.014289828779468</v>
      </c>
      <c r="F124" s="5"/>
      <c r="G124" s="27"/>
      <c r="H124" s="1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</row>
    <row r="125" spans="1:49" ht="23.25" hidden="1" customHeight="1" x14ac:dyDescent="0.2">
      <c r="A125" s="3"/>
      <c r="B125" s="30"/>
      <c r="C125" s="75">
        <f>321028.55-C124-2253</f>
        <v>2.0000000367872417E-3</v>
      </c>
      <c r="D125" s="34"/>
      <c r="E125" s="67"/>
      <c r="F125" s="5"/>
      <c r="G125" s="32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</row>
    <row r="126" spans="1:49" ht="18.75" customHeight="1" x14ac:dyDescent="0.2">
      <c r="A126" s="3"/>
      <c r="B126" s="33"/>
      <c r="C126" s="77"/>
      <c r="D126" s="34"/>
      <c r="E126" s="34"/>
      <c r="F126" s="35"/>
      <c r="G126" s="3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</row>
    <row r="127" spans="1:49" ht="11.25" customHeight="1" x14ac:dyDescent="0.2">
      <c r="A127" s="3"/>
      <c r="B127" s="30"/>
      <c r="C127" s="34"/>
      <c r="D127" s="34"/>
      <c r="E127" s="34"/>
      <c r="F127" s="36"/>
      <c r="G127" s="3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</row>
    <row r="128" spans="1:49" ht="15.75" customHeight="1" x14ac:dyDescent="0.2">
      <c r="A128" s="3"/>
      <c r="B128" s="30"/>
      <c r="C128" s="37"/>
      <c r="D128" s="29"/>
      <c r="E128" s="31"/>
      <c r="F128" s="3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</row>
    <row r="129" spans="1:49" ht="27.75" customHeight="1" x14ac:dyDescent="0.2">
      <c r="A129" s="3"/>
      <c r="B129" s="30"/>
      <c r="C129" s="29"/>
      <c r="D129" s="29"/>
      <c r="E129" s="31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</row>
    <row r="130" spans="1:49" ht="40.5" customHeight="1" x14ac:dyDescent="0.2">
      <c r="A130" s="3"/>
      <c r="B130" s="30"/>
      <c r="C130" s="30"/>
      <c r="D130" s="30"/>
      <c r="E130" s="31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</row>
    <row r="131" spans="1:49" s="39" customFormat="1" ht="47.25" customHeight="1" x14ac:dyDescent="0.2">
      <c r="A131" s="30"/>
      <c r="B131" s="30"/>
      <c r="C131" s="29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</row>
    <row r="132" spans="1:49" ht="96" customHeight="1" x14ac:dyDescent="0.2">
      <c r="A132" s="3"/>
      <c r="B132" s="30"/>
      <c r="C132" s="29"/>
      <c r="D132" s="30"/>
      <c r="E132" s="31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</row>
    <row r="133" spans="1:49" x14ac:dyDescent="0.2">
      <c r="A133" s="40"/>
      <c r="B133" s="30"/>
      <c r="C133" s="41"/>
      <c r="D133" s="41"/>
      <c r="E133" s="4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</row>
    <row r="134" spans="1:49" ht="15" x14ac:dyDescent="0.2">
      <c r="A134" s="3"/>
      <c r="B134" s="43"/>
      <c r="C134" s="44"/>
      <c r="D134" s="45"/>
      <c r="E134" s="4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</row>
    <row r="135" spans="1:49" x14ac:dyDescent="0.2">
      <c r="B135" s="30"/>
      <c r="C135" s="47"/>
      <c r="D135" s="47"/>
      <c r="E135" s="47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</row>
    <row r="136" spans="1:49" x14ac:dyDescent="0.2">
      <c r="C136" s="37"/>
      <c r="D136" s="48"/>
      <c r="E136" s="49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</row>
    <row r="137" spans="1:49" ht="15" customHeight="1" x14ac:dyDescent="0.2">
      <c r="C137" s="50"/>
      <c r="D137" s="50"/>
      <c r="E137" s="51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</row>
    <row r="138" spans="1:49" x14ac:dyDescent="0.2">
      <c r="C138" s="52"/>
      <c r="D138" s="52"/>
      <c r="E138" s="52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</row>
    <row r="139" spans="1:49" ht="12.75" x14ac:dyDescent="0.2">
      <c r="C139" s="53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</row>
    <row r="140" spans="1:49" x14ac:dyDescent="0.2"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</row>
    <row r="141" spans="1:49" x14ac:dyDescent="0.2">
      <c r="C141" s="5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</row>
    <row r="142" spans="1:49" x14ac:dyDescent="0.2">
      <c r="C142" s="56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</row>
    <row r="143" spans="1:49" x14ac:dyDescent="0.2"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</row>
    <row r="144" spans="1:49" x14ac:dyDescent="0.2"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</row>
    <row r="145" spans="14:49" x14ac:dyDescent="0.2"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</row>
    <row r="146" spans="14:49" x14ac:dyDescent="0.2"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</row>
    <row r="147" spans="14:49" x14ac:dyDescent="0.2"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</row>
    <row r="148" spans="14:49" x14ac:dyDescent="0.2"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</row>
    <row r="149" spans="14:49" x14ac:dyDescent="0.2"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</row>
    <row r="150" spans="14:49" x14ac:dyDescent="0.2"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</row>
    <row r="151" spans="14:49" x14ac:dyDescent="0.2"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</row>
    <row r="152" spans="14:49" x14ac:dyDescent="0.2"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</row>
    <row r="153" spans="14:49" x14ac:dyDescent="0.2"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</row>
    <row r="154" spans="14:49" x14ac:dyDescent="0.2"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</row>
    <row r="155" spans="14:49" x14ac:dyDescent="0.2"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</row>
    <row r="156" spans="14:49" x14ac:dyDescent="0.2"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</row>
    <row r="157" spans="14:49" x14ac:dyDescent="0.2"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</row>
    <row r="158" spans="14:49" x14ac:dyDescent="0.2"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</row>
    <row r="159" spans="14:49" x14ac:dyDescent="0.2"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</row>
    <row r="160" spans="14:49" x14ac:dyDescent="0.2"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</row>
    <row r="161" spans="14:49" x14ac:dyDescent="0.2"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</row>
    <row r="162" spans="14:49" x14ac:dyDescent="0.2"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</row>
    <row r="163" spans="14:49" x14ac:dyDescent="0.2"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</row>
    <row r="164" spans="14:49" x14ac:dyDescent="0.2"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</row>
    <row r="165" spans="14:49" x14ac:dyDescent="0.2"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</row>
    <row r="166" spans="14:49" x14ac:dyDescent="0.2"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</row>
    <row r="167" spans="14:49" x14ac:dyDescent="0.2"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</row>
    <row r="168" spans="14:49" x14ac:dyDescent="0.2"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</row>
    <row r="169" spans="14:49" x14ac:dyDescent="0.2"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</row>
    <row r="170" spans="14:49" x14ac:dyDescent="0.2"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</row>
    <row r="171" spans="14:49" x14ac:dyDescent="0.2"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</row>
    <row r="172" spans="14:49" x14ac:dyDescent="0.2"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</row>
    <row r="173" spans="14:49" x14ac:dyDescent="0.2"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</row>
    <row r="174" spans="14:49" x14ac:dyDescent="0.2"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</row>
    <row r="175" spans="14:49" x14ac:dyDescent="0.2"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</row>
    <row r="176" spans="14:49" x14ac:dyDescent="0.2"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</row>
    <row r="177" spans="14:49" x14ac:dyDescent="0.2"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</row>
    <row r="178" spans="14:49" x14ac:dyDescent="0.2"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</row>
    <row r="179" spans="14:49" x14ac:dyDescent="0.2"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</row>
    <row r="180" spans="14:49" x14ac:dyDescent="0.2"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</row>
    <row r="181" spans="14:49" x14ac:dyDescent="0.2"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</row>
    <row r="182" spans="14:49" x14ac:dyDescent="0.2"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</row>
    <row r="183" spans="14:49" x14ac:dyDescent="0.2"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</row>
    <row r="184" spans="14:49" x14ac:dyDescent="0.2"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</row>
    <row r="185" spans="14:49" x14ac:dyDescent="0.2"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</row>
    <row r="186" spans="14:49" x14ac:dyDescent="0.2"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</row>
    <row r="187" spans="14:49" x14ac:dyDescent="0.2"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</row>
    <row r="188" spans="14:49" x14ac:dyDescent="0.2"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</row>
    <row r="189" spans="14:49" x14ac:dyDescent="0.2"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</row>
    <row r="190" spans="14:49" x14ac:dyDescent="0.2"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</row>
    <row r="191" spans="14:49" x14ac:dyDescent="0.2"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</row>
    <row r="192" spans="14:49" x14ac:dyDescent="0.2"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</row>
    <row r="193" spans="14:49" x14ac:dyDescent="0.2"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</row>
    <row r="194" spans="14:49" x14ac:dyDescent="0.2"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</row>
    <row r="195" spans="14:49" x14ac:dyDescent="0.2"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</row>
    <row r="196" spans="14:49" x14ac:dyDescent="0.2"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</row>
    <row r="197" spans="14:49" x14ac:dyDescent="0.2"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</row>
    <row r="198" spans="14:49" x14ac:dyDescent="0.2"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</row>
    <row r="199" spans="14:49" x14ac:dyDescent="0.2"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</row>
    <row r="200" spans="14:49" x14ac:dyDescent="0.2"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</row>
    <row r="201" spans="14:49" x14ac:dyDescent="0.2"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</row>
    <row r="202" spans="14:49" x14ac:dyDescent="0.2"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</row>
    <row r="203" spans="14:49" x14ac:dyDescent="0.2"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</row>
    <row r="204" spans="14:49" x14ac:dyDescent="0.2"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</row>
    <row r="205" spans="14:49" x14ac:dyDescent="0.2"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</row>
    <row r="206" spans="14:49" x14ac:dyDescent="0.2"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</row>
    <row r="207" spans="14:49" x14ac:dyDescent="0.2"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</row>
    <row r="208" spans="14:49" x14ac:dyDescent="0.2"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</row>
    <row r="209" spans="14:49" x14ac:dyDescent="0.2"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</row>
    <row r="210" spans="14:49" x14ac:dyDescent="0.2"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</row>
    <row r="211" spans="14:49" x14ac:dyDescent="0.2"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</row>
    <row r="212" spans="14:49" x14ac:dyDescent="0.2"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</row>
    <row r="213" spans="14:49" x14ac:dyDescent="0.2"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</row>
    <row r="214" spans="14:49" x14ac:dyDescent="0.2"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</row>
    <row r="215" spans="14:49" x14ac:dyDescent="0.2"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</row>
    <row r="216" spans="14:49" x14ac:dyDescent="0.2"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</row>
    <row r="217" spans="14:49" x14ac:dyDescent="0.2"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</row>
    <row r="218" spans="14:49" x14ac:dyDescent="0.2"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</row>
    <row r="219" spans="14:49" x14ac:dyDescent="0.2"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</row>
    <row r="220" spans="14:49" x14ac:dyDescent="0.2"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</row>
    <row r="221" spans="14:49" x14ac:dyDescent="0.2"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</row>
    <row r="222" spans="14:49" x14ac:dyDescent="0.2"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</row>
    <row r="223" spans="14:49" x14ac:dyDescent="0.2"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</row>
    <row r="224" spans="14:49" x14ac:dyDescent="0.2"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</row>
    <row r="225" spans="14:49" x14ac:dyDescent="0.2"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</row>
    <row r="226" spans="14:49" x14ac:dyDescent="0.2"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</row>
    <row r="227" spans="14:49" x14ac:dyDescent="0.2"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</row>
    <row r="228" spans="14:49" x14ac:dyDescent="0.2"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</row>
    <row r="229" spans="14:49" x14ac:dyDescent="0.2"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</row>
    <row r="230" spans="14:49" x14ac:dyDescent="0.2"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</row>
    <row r="231" spans="14:49" x14ac:dyDescent="0.2"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</row>
    <row r="232" spans="14:49" x14ac:dyDescent="0.2"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</row>
    <row r="233" spans="14:49" x14ac:dyDescent="0.2"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</row>
    <row r="234" spans="14:49" x14ac:dyDescent="0.2"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</row>
    <row r="235" spans="14:49" x14ac:dyDescent="0.2"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</row>
    <row r="236" spans="14:49" x14ac:dyDescent="0.2"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</row>
    <row r="237" spans="14:49" x14ac:dyDescent="0.2"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</row>
    <row r="238" spans="14:49" x14ac:dyDescent="0.2"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</row>
    <row r="239" spans="14:49" x14ac:dyDescent="0.2"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</row>
    <row r="240" spans="14:49" x14ac:dyDescent="0.2"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</row>
    <row r="241" spans="14:49" x14ac:dyDescent="0.2"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</row>
    <row r="242" spans="14:49" x14ac:dyDescent="0.2"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</row>
    <row r="243" spans="14:49" x14ac:dyDescent="0.2"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</row>
    <row r="244" spans="14:49" x14ac:dyDescent="0.2"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</row>
    <row r="245" spans="14:49" x14ac:dyDescent="0.2"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</row>
    <row r="246" spans="14:49" x14ac:dyDescent="0.2"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</row>
    <row r="247" spans="14:49" x14ac:dyDescent="0.2"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</row>
    <row r="248" spans="14:49" x14ac:dyDescent="0.2"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</row>
    <row r="249" spans="14:49" x14ac:dyDescent="0.2"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</row>
    <row r="250" spans="14:49" x14ac:dyDescent="0.2"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</row>
    <row r="251" spans="14:49" x14ac:dyDescent="0.2"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</row>
    <row r="252" spans="14:49" x14ac:dyDescent="0.2"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</row>
    <row r="253" spans="14:49" x14ac:dyDescent="0.2"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</row>
    <row r="254" spans="14:49" x14ac:dyDescent="0.2"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</row>
    <row r="255" spans="14:49" x14ac:dyDescent="0.2"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</row>
    <row r="256" spans="14:49" x14ac:dyDescent="0.2"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</row>
    <row r="257" spans="14:49" x14ac:dyDescent="0.2"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</row>
    <row r="258" spans="14:49" x14ac:dyDescent="0.2"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</row>
    <row r="259" spans="14:49" x14ac:dyDescent="0.2"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</row>
    <row r="260" spans="14:49" x14ac:dyDescent="0.2"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</row>
    <row r="261" spans="14:49" x14ac:dyDescent="0.2"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</row>
    <row r="262" spans="14:49" x14ac:dyDescent="0.2"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</row>
    <row r="263" spans="14:49" x14ac:dyDescent="0.2"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</row>
    <row r="264" spans="14:49" x14ac:dyDescent="0.2"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</row>
    <row r="265" spans="14:49" x14ac:dyDescent="0.2"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</row>
    <row r="266" spans="14:49" x14ac:dyDescent="0.2"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</row>
    <row r="267" spans="14:49" x14ac:dyDescent="0.2"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</row>
    <row r="268" spans="14:49" x14ac:dyDescent="0.2"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</row>
    <row r="269" spans="14:49" x14ac:dyDescent="0.2"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</row>
    <row r="270" spans="14:49" x14ac:dyDescent="0.2"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</row>
    <row r="271" spans="14:49" x14ac:dyDescent="0.2"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</row>
    <row r="272" spans="14:49" x14ac:dyDescent="0.2"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</row>
    <row r="273" spans="14:49" x14ac:dyDescent="0.2"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</row>
    <row r="274" spans="14:49" x14ac:dyDescent="0.2"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</row>
    <row r="275" spans="14:49" x14ac:dyDescent="0.2"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</row>
    <row r="276" spans="14:49" x14ac:dyDescent="0.2"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</row>
    <row r="277" spans="14:49" x14ac:dyDescent="0.2"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</row>
    <row r="278" spans="14:49" x14ac:dyDescent="0.2"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</row>
    <row r="279" spans="14:49" x14ac:dyDescent="0.2"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</row>
    <row r="280" spans="14:49" x14ac:dyDescent="0.2"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</row>
    <row r="281" spans="14:49" x14ac:dyDescent="0.2"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</row>
    <row r="282" spans="14:49" x14ac:dyDescent="0.2"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</row>
    <row r="283" spans="14:49" x14ac:dyDescent="0.2"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</row>
    <row r="284" spans="14:49" x14ac:dyDescent="0.2"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</row>
    <row r="285" spans="14:49" x14ac:dyDescent="0.2"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</row>
    <row r="286" spans="14:49" x14ac:dyDescent="0.2"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</row>
    <row r="287" spans="14:49" x14ac:dyDescent="0.2"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</row>
    <row r="288" spans="14:49" x14ac:dyDescent="0.2"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</row>
    <row r="289" spans="14:49" x14ac:dyDescent="0.2"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</row>
    <row r="290" spans="14:49" x14ac:dyDescent="0.2"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</row>
    <row r="291" spans="14:49" x14ac:dyDescent="0.2"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</row>
    <row r="292" spans="14:49" x14ac:dyDescent="0.2"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</row>
    <row r="293" spans="14:49" x14ac:dyDescent="0.2"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</row>
    <row r="294" spans="14:49" x14ac:dyDescent="0.2"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</row>
    <row r="295" spans="14:49" x14ac:dyDescent="0.2"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</row>
    <row r="296" spans="14:49" x14ac:dyDescent="0.2"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</row>
    <row r="297" spans="14:49" x14ac:dyDescent="0.2"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</row>
    <row r="298" spans="14:49" x14ac:dyDescent="0.2"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</row>
    <row r="299" spans="14:49" x14ac:dyDescent="0.2"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</row>
    <row r="300" spans="14:49" x14ac:dyDescent="0.2"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</row>
    <row r="301" spans="14:49" x14ac:dyDescent="0.2"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</row>
    <row r="302" spans="14:49" x14ac:dyDescent="0.2"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</row>
    <row r="303" spans="14:49" x14ac:dyDescent="0.2"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</row>
    <row r="304" spans="14:49" x14ac:dyDescent="0.2"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</row>
    <row r="305" spans="14:49" x14ac:dyDescent="0.2"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</row>
    <row r="306" spans="14:49" x14ac:dyDescent="0.2"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</row>
    <row r="307" spans="14:49" x14ac:dyDescent="0.2"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</row>
    <row r="308" spans="14:49" x14ac:dyDescent="0.2"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</row>
    <row r="309" spans="14:49" x14ac:dyDescent="0.2"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</row>
    <row r="310" spans="14:49" x14ac:dyDescent="0.2"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</row>
    <row r="311" spans="14:49" x14ac:dyDescent="0.2"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</row>
    <row r="312" spans="14:49" x14ac:dyDescent="0.2"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</row>
    <row r="313" spans="14:49" x14ac:dyDescent="0.2"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</row>
    <row r="314" spans="14:49" x14ac:dyDescent="0.2"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</row>
    <row r="315" spans="14:49" x14ac:dyDescent="0.2"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</row>
    <row r="316" spans="14:49" x14ac:dyDescent="0.2"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</row>
    <row r="317" spans="14:49" x14ac:dyDescent="0.2"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</row>
    <row r="318" spans="14:49" x14ac:dyDescent="0.2"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</row>
    <row r="319" spans="14:49" x14ac:dyDescent="0.2"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</row>
    <row r="320" spans="14:49" x14ac:dyDescent="0.2"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</row>
    <row r="321" spans="14:49" x14ac:dyDescent="0.2"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</row>
    <row r="322" spans="14:49" x14ac:dyDescent="0.2"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</row>
    <row r="323" spans="14:49" x14ac:dyDescent="0.2"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</row>
    <row r="324" spans="14:49" x14ac:dyDescent="0.2"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</row>
    <row r="325" spans="14:49" x14ac:dyDescent="0.2"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</row>
    <row r="326" spans="14:49" x14ac:dyDescent="0.2"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</row>
    <row r="327" spans="14:49" x14ac:dyDescent="0.2"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</row>
    <row r="328" spans="14:49" x14ac:dyDescent="0.2"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</row>
    <row r="329" spans="14:49" x14ac:dyDescent="0.2"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</row>
    <row r="330" spans="14:49" x14ac:dyDescent="0.2"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</row>
    <row r="331" spans="14:49" x14ac:dyDescent="0.2"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</row>
    <row r="332" spans="14:49" x14ac:dyDescent="0.2"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</row>
    <row r="333" spans="14:49" x14ac:dyDescent="0.2"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</row>
    <row r="334" spans="14:49" x14ac:dyDescent="0.2"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</row>
    <row r="335" spans="14:49" x14ac:dyDescent="0.2"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</row>
    <row r="336" spans="14:49" x14ac:dyDescent="0.2"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</row>
    <row r="337" spans="14:49" x14ac:dyDescent="0.2"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</row>
    <row r="338" spans="14:49" x14ac:dyDescent="0.2"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</row>
    <row r="339" spans="14:49" x14ac:dyDescent="0.2"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</row>
    <row r="340" spans="14:49" x14ac:dyDescent="0.2"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</row>
    <row r="341" spans="14:49" x14ac:dyDescent="0.2"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</row>
    <row r="342" spans="14:49" x14ac:dyDescent="0.2"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</row>
    <row r="343" spans="14:49" x14ac:dyDescent="0.2"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</row>
    <row r="344" spans="14:49" x14ac:dyDescent="0.2"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</row>
    <row r="345" spans="14:49" x14ac:dyDescent="0.2"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</row>
    <row r="346" spans="14:49" x14ac:dyDescent="0.2"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</row>
    <row r="347" spans="14:49" x14ac:dyDescent="0.2"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</row>
    <row r="348" spans="14:49" x14ac:dyDescent="0.2"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</row>
    <row r="349" spans="14:49" x14ac:dyDescent="0.2"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</row>
    <row r="350" spans="14:49" x14ac:dyDescent="0.2"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</row>
    <row r="351" spans="14:49" x14ac:dyDescent="0.2"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</row>
    <row r="352" spans="14:49" x14ac:dyDescent="0.2"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</row>
    <row r="353" spans="14:49" x14ac:dyDescent="0.2"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</row>
    <row r="354" spans="14:49" x14ac:dyDescent="0.2"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</row>
    <row r="355" spans="14:49" x14ac:dyDescent="0.2"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</row>
    <row r="356" spans="14:49" x14ac:dyDescent="0.2"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</row>
    <row r="357" spans="14:49" x14ac:dyDescent="0.2"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</row>
    <row r="358" spans="14:49" x14ac:dyDescent="0.2"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</row>
    <row r="359" spans="14:49" x14ac:dyDescent="0.2"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</row>
    <row r="360" spans="14:49" x14ac:dyDescent="0.2"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</row>
    <row r="361" spans="14:49" x14ac:dyDescent="0.2"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</row>
    <row r="362" spans="14:49" x14ac:dyDescent="0.2"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</row>
    <row r="363" spans="14:49" x14ac:dyDescent="0.2"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</row>
    <row r="364" spans="14:49" x14ac:dyDescent="0.2"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</row>
    <row r="365" spans="14:49" x14ac:dyDescent="0.2"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</row>
    <row r="366" spans="14:49" x14ac:dyDescent="0.2"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</row>
    <row r="367" spans="14:49" x14ac:dyDescent="0.2"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</row>
    <row r="368" spans="14:49" x14ac:dyDescent="0.2"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</row>
    <row r="369" spans="14:49" x14ac:dyDescent="0.2"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</row>
    <row r="370" spans="14:49" x14ac:dyDescent="0.2"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</row>
    <row r="371" spans="14:49" x14ac:dyDescent="0.2"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</row>
    <row r="372" spans="14:49" x14ac:dyDescent="0.2"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</row>
    <row r="373" spans="14:49" x14ac:dyDescent="0.2"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</row>
    <row r="374" spans="14:49" x14ac:dyDescent="0.2"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</row>
    <row r="375" spans="14:49" x14ac:dyDescent="0.2"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</row>
    <row r="376" spans="14:49" x14ac:dyDescent="0.2"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</row>
    <row r="377" spans="14:49" x14ac:dyDescent="0.2"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</row>
    <row r="378" spans="14:49" x14ac:dyDescent="0.2"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</row>
    <row r="379" spans="14:49" x14ac:dyDescent="0.2"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</row>
    <row r="380" spans="14:49" x14ac:dyDescent="0.2"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</row>
    <row r="381" spans="14:49" x14ac:dyDescent="0.2"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</row>
    <row r="382" spans="14:49" x14ac:dyDescent="0.2"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</row>
    <row r="383" spans="14:49" x14ac:dyDescent="0.2"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</row>
    <row r="384" spans="14:49" x14ac:dyDescent="0.2"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</row>
    <row r="385" spans="14:49" x14ac:dyDescent="0.2"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</row>
    <row r="386" spans="14:49" x14ac:dyDescent="0.2"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</row>
    <row r="387" spans="14:49" x14ac:dyDescent="0.2"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</row>
    <row r="388" spans="14:49" x14ac:dyDescent="0.2"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</row>
    <row r="389" spans="14:49" x14ac:dyDescent="0.2"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</row>
    <row r="390" spans="14:49" x14ac:dyDescent="0.2"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</row>
    <row r="391" spans="14:49" x14ac:dyDescent="0.2"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</row>
    <row r="392" spans="14:49" x14ac:dyDescent="0.2"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</row>
    <row r="393" spans="14:49" x14ac:dyDescent="0.2"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</row>
    <row r="394" spans="14:49" x14ac:dyDescent="0.2"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</row>
    <row r="395" spans="14:49" x14ac:dyDescent="0.2"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</row>
    <row r="396" spans="14:49" x14ac:dyDescent="0.2"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</row>
    <row r="397" spans="14:49" x14ac:dyDescent="0.2"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</row>
    <row r="398" spans="14:49" x14ac:dyDescent="0.2"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</row>
    <row r="399" spans="14:49" x14ac:dyDescent="0.2"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</row>
    <row r="400" spans="14:49" x14ac:dyDescent="0.2"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</row>
    <row r="401" spans="14:49" x14ac:dyDescent="0.2"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</row>
    <row r="402" spans="14:49" x14ac:dyDescent="0.2"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</row>
    <row r="403" spans="14:49" x14ac:dyDescent="0.2"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</row>
    <row r="404" spans="14:49" x14ac:dyDescent="0.2"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</row>
    <row r="405" spans="14:49" x14ac:dyDescent="0.2"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</row>
    <row r="406" spans="14:49" x14ac:dyDescent="0.2"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</row>
    <row r="407" spans="14:49" x14ac:dyDescent="0.2"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</row>
    <row r="408" spans="14:49" x14ac:dyDescent="0.2"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</row>
    <row r="409" spans="14:49" x14ac:dyDescent="0.2"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</row>
    <row r="410" spans="14:49" x14ac:dyDescent="0.2"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</row>
    <row r="411" spans="14:49" x14ac:dyDescent="0.2"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</row>
    <row r="412" spans="14:49" x14ac:dyDescent="0.2"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</row>
    <row r="413" spans="14:49" x14ac:dyDescent="0.2"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</row>
    <row r="414" spans="14:49" x14ac:dyDescent="0.2"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</row>
    <row r="415" spans="14:49" x14ac:dyDescent="0.2"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</row>
    <row r="416" spans="14:49" x14ac:dyDescent="0.2"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</row>
    <row r="417" spans="14:49" x14ac:dyDescent="0.2"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</row>
    <row r="418" spans="14:49" x14ac:dyDescent="0.2"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</row>
    <row r="419" spans="14:49" x14ac:dyDescent="0.2"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</row>
    <row r="420" spans="14:49" x14ac:dyDescent="0.2"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</row>
    <row r="421" spans="14:49" x14ac:dyDescent="0.2"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</row>
    <row r="422" spans="14:49" x14ac:dyDescent="0.2"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</row>
    <row r="423" spans="14:49" x14ac:dyDescent="0.2"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</row>
    <row r="424" spans="14:49" x14ac:dyDescent="0.2"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</row>
    <row r="425" spans="14:49" x14ac:dyDescent="0.2"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</row>
    <row r="426" spans="14:49" x14ac:dyDescent="0.2"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</row>
    <row r="427" spans="14:49" x14ac:dyDescent="0.2"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</row>
    <row r="428" spans="14:49" x14ac:dyDescent="0.2"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</row>
    <row r="429" spans="14:49" x14ac:dyDescent="0.2"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</row>
    <row r="430" spans="14:49" x14ac:dyDescent="0.2"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</row>
    <row r="431" spans="14:49" x14ac:dyDescent="0.2"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</row>
    <row r="432" spans="14:49" x14ac:dyDescent="0.2"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</row>
    <row r="433" spans="14:49" x14ac:dyDescent="0.2"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</row>
    <row r="434" spans="14:49" x14ac:dyDescent="0.2"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</row>
    <row r="435" spans="14:49" x14ac:dyDescent="0.2"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</row>
    <row r="436" spans="14:49" x14ac:dyDescent="0.2"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</row>
    <row r="437" spans="14:49" x14ac:dyDescent="0.2"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</row>
    <row r="438" spans="14:49" x14ac:dyDescent="0.2"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</row>
    <row r="439" spans="14:49" x14ac:dyDescent="0.2"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</row>
    <row r="440" spans="14:49" x14ac:dyDescent="0.2"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</row>
    <row r="441" spans="14:49" x14ac:dyDescent="0.2"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</row>
    <row r="442" spans="14:49" x14ac:dyDescent="0.2"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</row>
    <row r="443" spans="14:49" x14ac:dyDescent="0.2"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</row>
    <row r="444" spans="14:49" x14ac:dyDescent="0.2"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</row>
    <row r="445" spans="14:49" x14ac:dyDescent="0.2"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</row>
    <row r="446" spans="14:49" x14ac:dyDescent="0.2"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</row>
    <row r="447" spans="14:49" x14ac:dyDescent="0.2"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</row>
    <row r="448" spans="14:49" x14ac:dyDescent="0.2"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</row>
    <row r="449" spans="14:49" x14ac:dyDescent="0.2"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</row>
    <row r="450" spans="14:49" x14ac:dyDescent="0.2"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</row>
    <row r="451" spans="14:49" x14ac:dyDescent="0.2"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</row>
    <row r="452" spans="14:49" x14ac:dyDescent="0.2"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</row>
    <row r="453" spans="14:49" x14ac:dyDescent="0.2"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</row>
    <row r="454" spans="14:49" x14ac:dyDescent="0.2"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</row>
    <row r="455" spans="14:49" x14ac:dyDescent="0.2"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</row>
    <row r="456" spans="14:49" x14ac:dyDescent="0.2"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</row>
    <row r="457" spans="14:49" x14ac:dyDescent="0.2"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</row>
    <row r="458" spans="14:49" x14ac:dyDescent="0.2"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</row>
    <row r="459" spans="14:49" x14ac:dyDescent="0.2"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</row>
    <row r="460" spans="14:49" x14ac:dyDescent="0.2"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</row>
    <row r="461" spans="14:49" x14ac:dyDescent="0.2"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</row>
    <row r="462" spans="14:49" x14ac:dyDescent="0.2"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</row>
    <row r="463" spans="14:49" x14ac:dyDescent="0.2"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</row>
    <row r="464" spans="14:49" x14ac:dyDescent="0.2"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</row>
    <row r="465" spans="14:49" x14ac:dyDescent="0.2"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</row>
    <row r="466" spans="14:49" x14ac:dyDescent="0.2"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</row>
    <row r="467" spans="14:49" x14ac:dyDescent="0.2"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</row>
    <row r="468" spans="14:49" x14ac:dyDescent="0.2"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</row>
    <row r="469" spans="14:49" x14ac:dyDescent="0.2"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</row>
    <row r="470" spans="14:49" x14ac:dyDescent="0.2"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</row>
    <row r="471" spans="14:49" x14ac:dyDescent="0.2"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</row>
    <row r="472" spans="14:49" x14ac:dyDescent="0.2"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</row>
    <row r="473" spans="14:49" x14ac:dyDescent="0.2"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</row>
    <row r="474" spans="14:49" x14ac:dyDescent="0.2"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</row>
    <row r="475" spans="14:49" x14ac:dyDescent="0.2"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</row>
    <row r="476" spans="14:49" x14ac:dyDescent="0.2"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</row>
    <row r="477" spans="14:49" x14ac:dyDescent="0.2"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</row>
    <row r="478" spans="14:49" x14ac:dyDescent="0.2"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</row>
    <row r="479" spans="14:49" x14ac:dyDescent="0.2"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</row>
    <row r="480" spans="14:49" x14ac:dyDescent="0.2"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</row>
    <row r="481" spans="14:49" x14ac:dyDescent="0.2"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</row>
    <row r="482" spans="14:49" x14ac:dyDescent="0.2"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</row>
    <row r="483" spans="14:49" x14ac:dyDescent="0.2"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</row>
    <row r="484" spans="14:49" x14ac:dyDescent="0.2"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</row>
    <row r="485" spans="14:49" x14ac:dyDescent="0.2"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</row>
    <row r="486" spans="14:49" x14ac:dyDescent="0.2"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</row>
    <row r="487" spans="14:49" x14ac:dyDescent="0.2"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</row>
    <row r="488" spans="14:49" x14ac:dyDescent="0.2"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</row>
    <row r="489" spans="14:49" x14ac:dyDescent="0.2"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</row>
    <row r="490" spans="14:49" x14ac:dyDescent="0.2"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</row>
    <row r="491" spans="14:49" x14ac:dyDescent="0.2"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</row>
    <row r="492" spans="14:49" x14ac:dyDescent="0.2"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</row>
    <row r="493" spans="14:49" x14ac:dyDescent="0.2"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</row>
    <row r="494" spans="14:49" x14ac:dyDescent="0.2"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</row>
    <row r="495" spans="14:49" x14ac:dyDescent="0.2"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</row>
    <row r="496" spans="14:49" x14ac:dyDescent="0.2"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</row>
    <row r="497" spans="14:49" x14ac:dyDescent="0.2"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</row>
    <row r="498" spans="14:49" x14ac:dyDescent="0.2"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</row>
    <row r="499" spans="14:49" x14ac:dyDescent="0.2"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</row>
    <row r="500" spans="14:49" x14ac:dyDescent="0.2"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</row>
    <row r="501" spans="14:49" x14ac:dyDescent="0.2"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</row>
    <row r="502" spans="14:49" x14ac:dyDescent="0.2"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</row>
    <row r="503" spans="14:49" x14ac:dyDescent="0.2"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</row>
    <row r="504" spans="14:49" x14ac:dyDescent="0.2"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</row>
    <row r="505" spans="14:49" x14ac:dyDescent="0.2"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</row>
    <row r="506" spans="14:49" x14ac:dyDescent="0.2"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</row>
    <row r="507" spans="14:49" x14ac:dyDescent="0.2"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</row>
    <row r="508" spans="14:49" x14ac:dyDescent="0.2"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</row>
    <row r="509" spans="14:49" x14ac:dyDescent="0.2"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</row>
    <row r="510" spans="14:49" x14ac:dyDescent="0.2"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</row>
    <row r="511" spans="14:49" x14ac:dyDescent="0.2"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</row>
    <row r="512" spans="14:49" x14ac:dyDescent="0.2"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</row>
    <row r="513" spans="14:49" x14ac:dyDescent="0.2"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</row>
    <row r="514" spans="14:49" x14ac:dyDescent="0.2"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</row>
    <row r="515" spans="14:49" x14ac:dyDescent="0.2"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</row>
    <row r="516" spans="14:49" x14ac:dyDescent="0.2"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</row>
    <row r="517" spans="14:49" x14ac:dyDescent="0.2"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</row>
    <row r="518" spans="14:49" x14ac:dyDescent="0.2"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</row>
    <row r="519" spans="14:49" x14ac:dyDescent="0.2"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</row>
    <row r="520" spans="14:49" x14ac:dyDescent="0.2"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</row>
    <row r="521" spans="14:49" x14ac:dyDescent="0.2"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</row>
    <row r="522" spans="14:49" x14ac:dyDescent="0.2"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</row>
    <row r="523" spans="14:49" x14ac:dyDescent="0.2"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</row>
    <row r="524" spans="14:49" x14ac:dyDescent="0.2"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</row>
    <row r="525" spans="14:49" x14ac:dyDescent="0.2"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</row>
    <row r="526" spans="14:49" x14ac:dyDescent="0.2"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</row>
    <row r="527" spans="14:49" x14ac:dyDescent="0.2"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</row>
    <row r="528" spans="14:49" x14ac:dyDescent="0.2"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</row>
    <row r="529" spans="14:49" x14ac:dyDescent="0.2"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</row>
    <row r="530" spans="14:49" x14ac:dyDescent="0.2"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</row>
    <row r="531" spans="14:49" x14ac:dyDescent="0.2"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</row>
    <row r="532" spans="14:49" x14ac:dyDescent="0.2"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</row>
    <row r="533" spans="14:49" x14ac:dyDescent="0.2"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</row>
    <row r="534" spans="14:49" x14ac:dyDescent="0.2"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</row>
    <row r="535" spans="14:49" x14ac:dyDescent="0.2"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</row>
    <row r="536" spans="14:49" x14ac:dyDescent="0.2"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</row>
    <row r="537" spans="14:49" x14ac:dyDescent="0.2"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</row>
    <row r="538" spans="14:49" x14ac:dyDescent="0.2"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</row>
    <row r="539" spans="14:49" x14ac:dyDescent="0.2"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</row>
    <row r="540" spans="14:49" x14ac:dyDescent="0.2"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</row>
    <row r="541" spans="14:49" x14ac:dyDescent="0.2"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</row>
    <row r="542" spans="14:49" x14ac:dyDescent="0.2"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</row>
    <row r="543" spans="14:49" x14ac:dyDescent="0.2"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</row>
    <row r="544" spans="14:49" x14ac:dyDescent="0.2"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</row>
    <row r="545" spans="14:49" x14ac:dyDescent="0.2"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</row>
    <row r="546" spans="14:49" x14ac:dyDescent="0.2"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</row>
    <row r="547" spans="14:49" x14ac:dyDescent="0.2"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</row>
    <row r="548" spans="14:49" x14ac:dyDescent="0.2"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</row>
    <row r="549" spans="14:49" x14ac:dyDescent="0.2"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</row>
    <row r="550" spans="14:49" x14ac:dyDescent="0.2"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</row>
    <row r="551" spans="14:49" x14ac:dyDescent="0.2"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</row>
    <row r="552" spans="14:49" x14ac:dyDescent="0.2"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</row>
    <row r="553" spans="14:49" x14ac:dyDescent="0.2"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</row>
    <row r="554" spans="14:49" x14ac:dyDescent="0.2"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</row>
    <row r="555" spans="14:49" x14ac:dyDescent="0.2"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</row>
    <row r="556" spans="14:49" x14ac:dyDescent="0.2"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</row>
    <row r="557" spans="14:49" x14ac:dyDescent="0.2"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</row>
    <row r="558" spans="14:49" x14ac:dyDescent="0.2"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</row>
    <row r="559" spans="14:49" x14ac:dyDescent="0.2"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</row>
    <row r="560" spans="14:49" x14ac:dyDescent="0.2"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</row>
    <row r="561" spans="14:49" x14ac:dyDescent="0.2"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</row>
    <row r="562" spans="14:49" x14ac:dyDescent="0.2"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</row>
    <row r="563" spans="14:49" x14ac:dyDescent="0.2"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</row>
    <row r="564" spans="14:49" x14ac:dyDescent="0.2"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</row>
    <row r="565" spans="14:49" x14ac:dyDescent="0.2"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</row>
    <row r="566" spans="14:49" x14ac:dyDescent="0.2"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</row>
    <row r="567" spans="14:49" x14ac:dyDescent="0.2"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</row>
    <row r="568" spans="14:49" x14ac:dyDescent="0.2"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</row>
    <row r="569" spans="14:49" x14ac:dyDescent="0.2"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</row>
    <row r="570" spans="14:49" x14ac:dyDescent="0.2"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</row>
    <row r="571" spans="14:49" x14ac:dyDescent="0.2"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</row>
    <row r="572" spans="14:49" x14ac:dyDescent="0.2"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</row>
    <row r="573" spans="14:49" x14ac:dyDescent="0.2"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</row>
    <row r="574" spans="14:49" x14ac:dyDescent="0.2"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</row>
    <row r="575" spans="14:49" x14ac:dyDescent="0.2"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</row>
    <row r="576" spans="14:49" x14ac:dyDescent="0.2"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</row>
    <row r="577" spans="14:49" x14ac:dyDescent="0.2"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</row>
    <row r="578" spans="14:49" x14ac:dyDescent="0.2"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</row>
    <row r="579" spans="14:49" x14ac:dyDescent="0.2"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</row>
    <row r="580" spans="14:49" x14ac:dyDescent="0.2"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</row>
    <row r="581" spans="14:49" x14ac:dyDescent="0.2"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</row>
    <row r="582" spans="14:49" x14ac:dyDescent="0.2"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</row>
    <row r="583" spans="14:49" x14ac:dyDescent="0.2"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</row>
    <row r="584" spans="14:49" x14ac:dyDescent="0.2"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</row>
    <row r="585" spans="14:49" x14ac:dyDescent="0.2"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</row>
    <row r="586" spans="14:49" x14ac:dyDescent="0.2"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</row>
    <row r="587" spans="14:49" x14ac:dyDescent="0.2"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</row>
    <row r="588" spans="14:49" x14ac:dyDescent="0.2"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</row>
    <row r="589" spans="14:49" x14ac:dyDescent="0.2"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</row>
    <row r="590" spans="14:49" x14ac:dyDescent="0.2"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</row>
    <row r="591" spans="14:49" x14ac:dyDescent="0.2"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</row>
    <row r="592" spans="14:49" x14ac:dyDescent="0.2"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</row>
    <row r="593" spans="14:49" x14ac:dyDescent="0.2"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</row>
    <row r="594" spans="14:49" x14ac:dyDescent="0.2"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</row>
    <row r="595" spans="14:49" x14ac:dyDescent="0.2"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</row>
    <row r="596" spans="14:49" x14ac:dyDescent="0.2"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</row>
    <row r="597" spans="14:49" x14ac:dyDescent="0.2"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</row>
    <row r="598" spans="14:49" x14ac:dyDescent="0.2"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</row>
    <row r="599" spans="14:49" x14ac:dyDescent="0.2"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</row>
    <row r="600" spans="14:49" x14ac:dyDescent="0.2"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</row>
    <row r="601" spans="14:49" x14ac:dyDescent="0.2"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</row>
    <row r="602" spans="14:49" x14ac:dyDescent="0.2"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</row>
    <row r="603" spans="14:49" x14ac:dyDescent="0.2"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</row>
    <row r="604" spans="14:49" x14ac:dyDescent="0.2"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</row>
    <row r="605" spans="14:49" x14ac:dyDescent="0.2"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</row>
    <row r="606" spans="14:49" x14ac:dyDescent="0.2"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</row>
    <row r="607" spans="14:49" x14ac:dyDescent="0.2"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</row>
    <row r="608" spans="14:49" x14ac:dyDescent="0.2"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</row>
    <row r="609" spans="14:49" x14ac:dyDescent="0.2"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</row>
    <row r="610" spans="14:49" x14ac:dyDescent="0.2"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</row>
    <row r="611" spans="14:49" x14ac:dyDescent="0.2"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</row>
    <row r="612" spans="14:49" x14ac:dyDescent="0.2"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</row>
    <row r="613" spans="14:49" x14ac:dyDescent="0.2"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</row>
    <row r="614" spans="14:49" x14ac:dyDescent="0.2"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</row>
    <row r="615" spans="14:49" x14ac:dyDescent="0.2"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</row>
    <row r="616" spans="14:49" x14ac:dyDescent="0.2"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</row>
    <row r="617" spans="14:49" x14ac:dyDescent="0.2"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</row>
    <row r="618" spans="14:49" x14ac:dyDescent="0.2"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</row>
    <row r="619" spans="14:49" x14ac:dyDescent="0.2"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</row>
    <row r="620" spans="14:49" x14ac:dyDescent="0.2"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</row>
    <row r="621" spans="14:49" x14ac:dyDescent="0.2"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</row>
    <row r="622" spans="14:49" x14ac:dyDescent="0.2"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</row>
    <row r="623" spans="14:49" x14ac:dyDescent="0.2"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</row>
    <row r="624" spans="14:49" x14ac:dyDescent="0.2"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</row>
    <row r="625" spans="14:49" x14ac:dyDescent="0.2"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</row>
    <row r="626" spans="14:49" x14ac:dyDescent="0.2"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</row>
    <row r="627" spans="14:49" x14ac:dyDescent="0.2"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</row>
    <row r="628" spans="14:49" x14ac:dyDescent="0.2"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</row>
    <row r="629" spans="14:49" x14ac:dyDescent="0.2"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</row>
    <row r="630" spans="14:49" x14ac:dyDescent="0.2"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</row>
    <row r="631" spans="14:49" x14ac:dyDescent="0.2"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</row>
    <row r="632" spans="14:49" x14ac:dyDescent="0.2"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</row>
    <row r="633" spans="14:49" x14ac:dyDescent="0.2"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</row>
    <row r="634" spans="14:49" x14ac:dyDescent="0.2"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</row>
    <row r="635" spans="14:49" x14ac:dyDescent="0.2"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</row>
    <row r="636" spans="14:49" x14ac:dyDescent="0.2"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</row>
    <row r="637" spans="14:49" x14ac:dyDescent="0.2"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</row>
    <row r="638" spans="14:49" x14ac:dyDescent="0.2"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</row>
    <row r="639" spans="14:49" x14ac:dyDescent="0.2"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</row>
    <row r="640" spans="14:49" x14ac:dyDescent="0.2"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</row>
    <row r="641" spans="14:49" x14ac:dyDescent="0.2"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</row>
    <row r="642" spans="14:49" x14ac:dyDescent="0.2"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</row>
    <row r="643" spans="14:49" x14ac:dyDescent="0.2"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</row>
    <row r="644" spans="14:49" x14ac:dyDescent="0.2"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</row>
    <row r="645" spans="14:49" x14ac:dyDescent="0.2"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</row>
    <row r="646" spans="14:49" x14ac:dyDescent="0.2"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</row>
    <row r="647" spans="14:49" x14ac:dyDescent="0.2"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</row>
    <row r="648" spans="14:49" x14ac:dyDescent="0.2"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</row>
    <row r="649" spans="14:49" x14ac:dyDescent="0.2"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</row>
    <row r="650" spans="14:49" x14ac:dyDescent="0.2"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</row>
    <row r="651" spans="14:49" x14ac:dyDescent="0.2"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</row>
    <row r="652" spans="14:49" x14ac:dyDescent="0.2"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</row>
    <row r="653" spans="14:49" x14ac:dyDescent="0.2"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</row>
    <row r="654" spans="14:49" x14ac:dyDescent="0.2"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</row>
    <row r="655" spans="14:49" x14ac:dyDescent="0.2"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</row>
    <row r="656" spans="14:49" x14ac:dyDescent="0.2"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</row>
    <row r="657" spans="14:49" x14ac:dyDescent="0.2"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</row>
    <row r="658" spans="14:49" x14ac:dyDescent="0.2"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</row>
    <row r="659" spans="14:49" x14ac:dyDescent="0.2"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</row>
    <row r="660" spans="14:49" x14ac:dyDescent="0.2"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</row>
    <row r="661" spans="14:49" x14ac:dyDescent="0.2"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</row>
    <row r="662" spans="14:49" x14ac:dyDescent="0.2"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</row>
    <row r="663" spans="14:49" x14ac:dyDescent="0.2"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</row>
    <row r="664" spans="14:49" x14ac:dyDescent="0.2"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</row>
    <row r="665" spans="14:49" x14ac:dyDescent="0.2"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</row>
    <row r="666" spans="14:49" x14ac:dyDescent="0.2"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</row>
    <row r="667" spans="14:49" x14ac:dyDescent="0.2"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</row>
    <row r="668" spans="14:49" x14ac:dyDescent="0.2"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</row>
    <row r="669" spans="14:49" x14ac:dyDescent="0.2"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</row>
    <row r="670" spans="14:49" x14ac:dyDescent="0.2"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</row>
    <row r="671" spans="14:49" x14ac:dyDescent="0.2"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</row>
    <row r="672" spans="14:49" x14ac:dyDescent="0.2"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</row>
    <row r="673" spans="14:49" x14ac:dyDescent="0.2"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</row>
    <row r="674" spans="14:49" x14ac:dyDescent="0.2"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</row>
    <row r="675" spans="14:49" x14ac:dyDescent="0.2"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</row>
    <row r="676" spans="14:49" x14ac:dyDescent="0.2"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</row>
    <row r="677" spans="14:49" x14ac:dyDescent="0.2"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</row>
    <row r="678" spans="14:49" x14ac:dyDescent="0.2"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</row>
    <row r="679" spans="14:49" x14ac:dyDescent="0.2"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</row>
    <row r="680" spans="14:49" x14ac:dyDescent="0.2"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</row>
    <row r="681" spans="14:49" x14ac:dyDescent="0.2"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</row>
    <row r="682" spans="14:49" x14ac:dyDescent="0.2"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</row>
    <row r="683" spans="14:49" x14ac:dyDescent="0.2"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</row>
    <row r="684" spans="14:49" x14ac:dyDescent="0.2"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</row>
    <row r="685" spans="14:49" x14ac:dyDescent="0.2"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</row>
    <row r="686" spans="14:49" x14ac:dyDescent="0.2"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</row>
    <row r="687" spans="14:49" x14ac:dyDescent="0.2"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</row>
    <row r="688" spans="14:49" x14ac:dyDescent="0.2"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</row>
    <row r="689" spans="14:49" x14ac:dyDescent="0.2"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</row>
    <row r="690" spans="14:49" x14ac:dyDescent="0.2"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</row>
    <row r="691" spans="14:49" x14ac:dyDescent="0.2"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</row>
    <row r="692" spans="14:49" x14ac:dyDescent="0.2"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</row>
    <row r="693" spans="14:49" x14ac:dyDescent="0.2"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</row>
    <row r="694" spans="14:49" x14ac:dyDescent="0.2"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</row>
    <row r="695" spans="14:49" x14ac:dyDescent="0.2"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</row>
    <row r="696" spans="14:49" x14ac:dyDescent="0.2"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</row>
    <row r="697" spans="14:49" x14ac:dyDescent="0.2"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</row>
    <row r="698" spans="14:49" x14ac:dyDescent="0.2"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</row>
    <row r="699" spans="14:49" x14ac:dyDescent="0.2"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</row>
    <row r="700" spans="14:49" x14ac:dyDescent="0.2"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</row>
    <row r="701" spans="14:49" x14ac:dyDescent="0.2"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</row>
    <row r="702" spans="14:49" x14ac:dyDescent="0.2"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</row>
    <row r="703" spans="14:49" x14ac:dyDescent="0.2"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</row>
    <row r="704" spans="14:49" x14ac:dyDescent="0.2"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</row>
    <row r="705" spans="14:49" x14ac:dyDescent="0.2"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</row>
    <row r="706" spans="14:49" x14ac:dyDescent="0.2"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</row>
    <row r="707" spans="14:49" x14ac:dyDescent="0.2"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</row>
    <row r="708" spans="14:49" x14ac:dyDescent="0.2"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</row>
    <row r="709" spans="14:49" x14ac:dyDescent="0.2"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</row>
    <row r="710" spans="14:49" x14ac:dyDescent="0.2"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</row>
    <row r="711" spans="14:49" x14ac:dyDescent="0.2"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</row>
    <row r="712" spans="14:49" x14ac:dyDescent="0.2"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</row>
    <row r="713" spans="14:49" x14ac:dyDescent="0.2"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</row>
    <row r="714" spans="14:49" x14ac:dyDescent="0.2"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</row>
    <row r="715" spans="14:49" x14ac:dyDescent="0.2"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</row>
    <row r="716" spans="14:49" x14ac:dyDescent="0.2"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</row>
    <row r="717" spans="14:49" x14ac:dyDescent="0.2"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</row>
    <row r="718" spans="14:49" x14ac:dyDescent="0.2"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</row>
    <row r="719" spans="14:49" x14ac:dyDescent="0.2"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</row>
    <row r="720" spans="14:49" x14ac:dyDescent="0.2"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</row>
    <row r="721" spans="14:49" x14ac:dyDescent="0.2"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</row>
    <row r="722" spans="14:49" x14ac:dyDescent="0.2"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</row>
    <row r="723" spans="14:49" x14ac:dyDescent="0.2"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</row>
    <row r="724" spans="14:49" x14ac:dyDescent="0.2"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</row>
    <row r="725" spans="14:49" x14ac:dyDescent="0.2"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</row>
    <row r="726" spans="14:49" x14ac:dyDescent="0.2"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</row>
    <row r="727" spans="14:49" x14ac:dyDescent="0.2"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</row>
    <row r="728" spans="14:49" x14ac:dyDescent="0.2"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</row>
    <row r="729" spans="14:49" x14ac:dyDescent="0.2"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</row>
    <row r="730" spans="14:49" x14ac:dyDescent="0.2"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</row>
    <row r="731" spans="14:49" x14ac:dyDescent="0.2"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</row>
    <row r="732" spans="14:49" x14ac:dyDescent="0.2"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</row>
    <row r="733" spans="14:49" x14ac:dyDescent="0.2"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</row>
    <row r="734" spans="14:49" x14ac:dyDescent="0.2"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</row>
    <row r="735" spans="14:49" x14ac:dyDescent="0.2"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</row>
    <row r="736" spans="14:49" x14ac:dyDescent="0.2"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</row>
    <row r="737" spans="14:49" x14ac:dyDescent="0.2"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</row>
    <row r="738" spans="14:49" x14ac:dyDescent="0.2"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</row>
    <row r="739" spans="14:49" x14ac:dyDescent="0.2"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</row>
    <row r="740" spans="14:49" x14ac:dyDescent="0.2"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</row>
    <row r="741" spans="14:49" x14ac:dyDescent="0.2"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</row>
    <row r="742" spans="14:49" x14ac:dyDescent="0.2"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</row>
    <row r="743" spans="14:49" x14ac:dyDescent="0.2"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</row>
    <row r="744" spans="14:49" x14ac:dyDescent="0.2"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</row>
    <row r="745" spans="14:49" x14ac:dyDescent="0.2"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</row>
    <row r="746" spans="14:49" x14ac:dyDescent="0.2"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</row>
    <row r="747" spans="14:49" x14ac:dyDescent="0.2"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</row>
    <row r="748" spans="14:49" x14ac:dyDescent="0.2"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</row>
    <row r="749" spans="14:49" x14ac:dyDescent="0.2"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</row>
    <row r="750" spans="14:49" x14ac:dyDescent="0.2"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</row>
    <row r="751" spans="14:49" x14ac:dyDescent="0.2"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</row>
    <row r="752" spans="14:49" x14ac:dyDescent="0.2"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</row>
    <row r="753" spans="14:49" x14ac:dyDescent="0.2"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</row>
    <row r="754" spans="14:49" x14ac:dyDescent="0.2"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</row>
    <row r="755" spans="14:49" x14ac:dyDescent="0.2"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</row>
    <row r="756" spans="14:49" x14ac:dyDescent="0.2"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</row>
    <row r="757" spans="14:49" x14ac:dyDescent="0.2"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</row>
    <row r="758" spans="14:49" x14ac:dyDescent="0.2"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</row>
    <row r="759" spans="14:49" x14ac:dyDescent="0.2"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</row>
    <row r="760" spans="14:49" x14ac:dyDescent="0.2"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</row>
    <row r="761" spans="14:49" x14ac:dyDescent="0.2"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</row>
    <row r="762" spans="14:49" x14ac:dyDescent="0.2"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</row>
    <row r="763" spans="14:49" x14ac:dyDescent="0.2"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</row>
    <row r="764" spans="14:49" x14ac:dyDescent="0.2"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</row>
    <row r="765" spans="14:49" x14ac:dyDescent="0.2"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</row>
    <row r="766" spans="14:49" x14ac:dyDescent="0.2"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</row>
    <row r="767" spans="14:49" x14ac:dyDescent="0.2"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</row>
    <row r="768" spans="14:49" x14ac:dyDescent="0.2"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</row>
    <row r="769" spans="14:49" x14ac:dyDescent="0.2"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</row>
    <row r="770" spans="14:49" x14ac:dyDescent="0.2"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</row>
    <row r="771" spans="14:49" x14ac:dyDescent="0.2"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</row>
    <row r="772" spans="14:49" x14ac:dyDescent="0.2"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</row>
    <row r="773" spans="14:49" x14ac:dyDescent="0.2"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</row>
    <row r="774" spans="14:49" x14ac:dyDescent="0.2"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</row>
    <row r="775" spans="14:49" x14ac:dyDescent="0.2"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</row>
    <row r="776" spans="14:49" x14ac:dyDescent="0.2"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</row>
    <row r="777" spans="14:49" x14ac:dyDescent="0.2"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</row>
    <row r="778" spans="14:49" x14ac:dyDescent="0.2"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</row>
    <row r="779" spans="14:49" x14ac:dyDescent="0.2"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</row>
    <row r="780" spans="14:49" x14ac:dyDescent="0.2"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</row>
    <row r="781" spans="14:49" x14ac:dyDescent="0.2"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</row>
    <row r="782" spans="14:49" x14ac:dyDescent="0.2"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</row>
    <row r="783" spans="14:49" x14ac:dyDescent="0.2"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</row>
    <row r="784" spans="14:49" x14ac:dyDescent="0.2"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</row>
    <row r="785" spans="14:49" x14ac:dyDescent="0.2"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</row>
    <row r="786" spans="14:49" x14ac:dyDescent="0.2"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</row>
    <row r="787" spans="14:49" x14ac:dyDescent="0.2"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</row>
    <row r="788" spans="14:49" x14ac:dyDescent="0.2"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</row>
    <row r="789" spans="14:49" x14ac:dyDescent="0.2"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</row>
    <row r="790" spans="14:49" x14ac:dyDescent="0.2"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</row>
    <row r="791" spans="14:49" x14ac:dyDescent="0.2"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</row>
    <row r="792" spans="14:49" x14ac:dyDescent="0.2"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</row>
    <row r="793" spans="14:49" x14ac:dyDescent="0.2"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</row>
    <row r="794" spans="14:49" x14ac:dyDescent="0.2"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</row>
    <row r="795" spans="14:49" x14ac:dyDescent="0.2"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</row>
    <row r="796" spans="14:49" x14ac:dyDescent="0.2"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</row>
    <row r="797" spans="14:49" x14ac:dyDescent="0.2"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</row>
    <row r="798" spans="14:49" x14ac:dyDescent="0.2"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</row>
    <row r="799" spans="14:49" x14ac:dyDescent="0.2"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</row>
    <row r="800" spans="14:49" x14ac:dyDescent="0.2"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</row>
    <row r="801" spans="14:49" x14ac:dyDescent="0.2"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</row>
    <row r="802" spans="14:49" x14ac:dyDescent="0.2"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</row>
    <row r="803" spans="14:49" x14ac:dyDescent="0.2"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</row>
    <row r="804" spans="14:49" x14ac:dyDescent="0.2"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</row>
    <row r="805" spans="14:49" x14ac:dyDescent="0.2"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</row>
    <row r="806" spans="14:49" x14ac:dyDescent="0.2"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</row>
    <row r="807" spans="14:49" x14ac:dyDescent="0.2"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</row>
    <row r="808" spans="14:49" x14ac:dyDescent="0.2"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</row>
    <row r="809" spans="14:49" x14ac:dyDescent="0.2"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</row>
    <row r="810" spans="14:49" x14ac:dyDescent="0.2"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</row>
    <row r="811" spans="14:49" x14ac:dyDescent="0.2"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</row>
    <row r="812" spans="14:49" x14ac:dyDescent="0.2"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</row>
    <row r="813" spans="14:49" x14ac:dyDescent="0.2"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</row>
    <row r="814" spans="14:49" x14ac:dyDescent="0.2"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</row>
    <row r="815" spans="14:49" x14ac:dyDescent="0.2"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</row>
    <row r="816" spans="14:49" x14ac:dyDescent="0.2"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</row>
    <row r="817" spans="14:49" x14ac:dyDescent="0.2"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</row>
    <row r="818" spans="14:49" x14ac:dyDescent="0.2"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</row>
    <row r="819" spans="14:49" x14ac:dyDescent="0.2"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</row>
    <row r="820" spans="14:49" x14ac:dyDescent="0.2"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</row>
    <row r="821" spans="14:49" x14ac:dyDescent="0.2"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</row>
    <row r="822" spans="14:49" x14ac:dyDescent="0.2"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</row>
    <row r="823" spans="14:49" x14ac:dyDescent="0.2"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</row>
    <row r="824" spans="14:49" x14ac:dyDescent="0.2"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</row>
    <row r="825" spans="14:49" x14ac:dyDescent="0.2"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</row>
    <row r="826" spans="14:49" x14ac:dyDescent="0.2"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</row>
    <row r="827" spans="14:49" x14ac:dyDescent="0.2"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</row>
    <row r="828" spans="14:49" x14ac:dyDescent="0.2"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</row>
    <row r="829" spans="14:49" x14ac:dyDescent="0.2"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</row>
    <row r="830" spans="14:49" x14ac:dyDescent="0.2"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</row>
    <row r="831" spans="14:49" x14ac:dyDescent="0.2"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</row>
    <row r="832" spans="14:49" x14ac:dyDescent="0.2"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</row>
    <row r="833" spans="14:49" x14ac:dyDescent="0.2"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</row>
    <row r="834" spans="14:49" x14ac:dyDescent="0.2"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</row>
    <row r="835" spans="14:49" x14ac:dyDescent="0.2"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</row>
    <row r="836" spans="14:49" x14ac:dyDescent="0.2"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</row>
    <row r="837" spans="14:49" x14ac:dyDescent="0.2"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</row>
    <row r="838" spans="14:49" x14ac:dyDescent="0.2"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</row>
    <row r="839" spans="14:49" x14ac:dyDescent="0.2"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</row>
    <row r="840" spans="14:49" x14ac:dyDescent="0.2"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</row>
    <row r="841" spans="14:49" x14ac:dyDescent="0.2"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</row>
    <row r="842" spans="14:49" x14ac:dyDescent="0.2"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</row>
    <row r="843" spans="14:49" x14ac:dyDescent="0.2"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</row>
    <row r="844" spans="14:49" x14ac:dyDescent="0.2"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</row>
    <row r="845" spans="14:49" x14ac:dyDescent="0.2"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</row>
    <row r="846" spans="14:49" x14ac:dyDescent="0.2"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</row>
    <row r="847" spans="14:49" x14ac:dyDescent="0.2"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</row>
    <row r="848" spans="14:49" x14ac:dyDescent="0.2"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</row>
    <row r="849" spans="14:49" x14ac:dyDescent="0.2"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</row>
    <row r="850" spans="14:49" x14ac:dyDescent="0.2"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</row>
    <row r="851" spans="14:49" x14ac:dyDescent="0.2"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</row>
    <row r="852" spans="14:49" x14ac:dyDescent="0.2"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</row>
    <row r="853" spans="14:49" x14ac:dyDescent="0.2"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</row>
    <row r="854" spans="14:49" x14ac:dyDescent="0.2"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</row>
    <row r="855" spans="14:49" x14ac:dyDescent="0.2"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</row>
    <row r="856" spans="14:49" x14ac:dyDescent="0.2"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</row>
    <row r="857" spans="14:49" x14ac:dyDescent="0.2"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</row>
    <row r="858" spans="14:49" x14ac:dyDescent="0.2"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</row>
    <row r="859" spans="14:49" x14ac:dyDescent="0.2"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</row>
    <row r="860" spans="14:49" x14ac:dyDescent="0.2"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</row>
    <row r="861" spans="14:49" x14ac:dyDescent="0.2"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</row>
    <row r="862" spans="14:49" x14ac:dyDescent="0.2"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</row>
    <row r="863" spans="14:49" x14ac:dyDescent="0.2"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</row>
    <row r="864" spans="14:49" x14ac:dyDescent="0.2"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</row>
    <row r="865" spans="14:49" x14ac:dyDescent="0.2"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</row>
    <row r="866" spans="14:49" x14ac:dyDescent="0.2"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</row>
    <row r="867" spans="14:49" x14ac:dyDescent="0.2"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</row>
    <row r="868" spans="14:49" x14ac:dyDescent="0.2"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</row>
    <row r="869" spans="14:49" x14ac:dyDescent="0.2"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</row>
    <row r="870" spans="14:49" x14ac:dyDescent="0.2"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</row>
    <row r="871" spans="14:49" x14ac:dyDescent="0.2"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</row>
    <row r="872" spans="14:49" x14ac:dyDescent="0.2"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</row>
    <row r="873" spans="14:49" x14ac:dyDescent="0.2"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</row>
    <row r="874" spans="14:49" x14ac:dyDescent="0.2"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</row>
    <row r="875" spans="14:49" x14ac:dyDescent="0.2"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</row>
    <row r="876" spans="14:49" x14ac:dyDescent="0.2"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</row>
    <row r="877" spans="14:49" x14ac:dyDescent="0.2"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</row>
    <row r="878" spans="14:49" x14ac:dyDescent="0.2"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</row>
    <row r="879" spans="14:49" x14ac:dyDescent="0.2"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</row>
    <row r="880" spans="14:49" x14ac:dyDescent="0.2"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</row>
    <row r="881" spans="14:49" x14ac:dyDescent="0.2"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</row>
    <row r="882" spans="14:49" x14ac:dyDescent="0.2"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</row>
    <row r="883" spans="14:49" x14ac:dyDescent="0.2"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</row>
    <row r="884" spans="14:49" x14ac:dyDescent="0.2"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</row>
    <row r="885" spans="14:49" x14ac:dyDescent="0.2"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</row>
    <row r="886" spans="14:49" x14ac:dyDescent="0.2"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</row>
    <row r="887" spans="14:49" x14ac:dyDescent="0.2"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</row>
    <row r="888" spans="14:49" x14ac:dyDescent="0.2"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</row>
    <row r="889" spans="14:49" x14ac:dyDescent="0.2"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</row>
    <row r="890" spans="14:49" x14ac:dyDescent="0.2"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</row>
    <row r="891" spans="14:49" x14ac:dyDescent="0.2"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</row>
    <row r="892" spans="14:49" x14ac:dyDescent="0.2"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</row>
    <row r="893" spans="14:49" x14ac:dyDescent="0.2"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</row>
    <row r="894" spans="14:49" x14ac:dyDescent="0.2"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</row>
    <row r="895" spans="14:49" x14ac:dyDescent="0.2"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</row>
    <row r="896" spans="14:49" x14ac:dyDescent="0.2"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</row>
    <row r="897" spans="14:49" x14ac:dyDescent="0.2"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</row>
    <row r="898" spans="14:49" x14ac:dyDescent="0.2"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</row>
    <row r="899" spans="14:49" x14ac:dyDescent="0.2"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</row>
    <row r="900" spans="14:49" x14ac:dyDescent="0.2"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</row>
    <row r="901" spans="14:49" x14ac:dyDescent="0.2"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</row>
    <row r="902" spans="14:49" x14ac:dyDescent="0.2"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</row>
    <row r="903" spans="14:49" x14ac:dyDescent="0.2"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</row>
    <row r="904" spans="14:49" x14ac:dyDescent="0.2"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</row>
    <row r="905" spans="14:49" x14ac:dyDescent="0.2"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</row>
    <row r="906" spans="14:49" x14ac:dyDescent="0.2"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</row>
    <row r="907" spans="14:49" x14ac:dyDescent="0.2"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</row>
    <row r="908" spans="14:49" x14ac:dyDescent="0.2"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</row>
    <row r="909" spans="14:49" x14ac:dyDescent="0.2"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</row>
    <row r="910" spans="14:49" x14ac:dyDescent="0.2"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</row>
    <row r="911" spans="14:49" x14ac:dyDescent="0.2"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</row>
    <row r="912" spans="14:49" x14ac:dyDescent="0.2"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</row>
    <row r="913" spans="14:49" x14ac:dyDescent="0.2"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</row>
    <row r="914" spans="14:49" x14ac:dyDescent="0.2"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</row>
    <row r="915" spans="14:49" x14ac:dyDescent="0.2"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</row>
    <row r="916" spans="14:49" x14ac:dyDescent="0.2"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</row>
    <row r="917" spans="14:49" x14ac:dyDescent="0.2"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</row>
    <row r="918" spans="14:49" x14ac:dyDescent="0.2"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</row>
    <row r="919" spans="14:49" x14ac:dyDescent="0.2"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</row>
    <row r="920" spans="14:49" x14ac:dyDescent="0.2"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</row>
    <row r="921" spans="14:49" x14ac:dyDescent="0.2"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</row>
    <row r="922" spans="14:49" x14ac:dyDescent="0.2"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</row>
    <row r="923" spans="14:49" x14ac:dyDescent="0.2"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</row>
    <row r="924" spans="14:49" x14ac:dyDescent="0.2"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</row>
    <row r="925" spans="14:49" x14ac:dyDescent="0.2"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</row>
    <row r="926" spans="14:49" x14ac:dyDescent="0.2"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</row>
    <row r="927" spans="14:49" x14ac:dyDescent="0.2"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</row>
    <row r="928" spans="14:49" x14ac:dyDescent="0.2"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</row>
    <row r="929" spans="14:49" x14ac:dyDescent="0.2"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</row>
    <row r="930" spans="14:49" x14ac:dyDescent="0.2"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</row>
    <row r="931" spans="14:49" x14ac:dyDescent="0.2"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</row>
    <row r="932" spans="14:49" x14ac:dyDescent="0.2"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</row>
    <row r="933" spans="14:49" x14ac:dyDescent="0.2"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</row>
    <row r="934" spans="14:49" x14ac:dyDescent="0.2"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</row>
    <row r="935" spans="14:49" x14ac:dyDescent="0.2"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</row>
    <row r="936" spans="14:49" x14ac:dyDescent="0.2"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</row>
    <row r="937" spans="14:49" x14ac:dyDescent="0.2"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</row>
    <row r="938" spans="14:49" x14ac:dyDescent="0.2"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</row>
    <row r="939" spans="14:49" x14ac:dyDescent="0.2"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</row>
    <row r="940" spans="14:49" x14ac:dyDescent="0.2"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</row>
    <row r="941" spans="14:49" x14ac:dyDescent="0.2"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</row>
    <row r="942" spans="14:49" x14ac:dyDescent="0.2"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</row>
    <row r="943" spans="14:49" x14ac:dyDescent="0.2"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</row>
    <row r="944" spans="14:49" x14ac:dyDescent="0.2"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</row>
    <row r="945" spans="14:49" x14ac:dyDescent="0.2"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</row>
    <row r="946" spans="14:49" x14ac:dyDescent="0.2"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</row>
    <row r="947" spans="14:49" x14ac:dyDescent="0.2"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</row>
    <row r="948" spans="14:49" x14ac:dyDescent="0.2"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</row>
    <row r="949" spans="14:49" x14ac:dyDescent="0.2"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</row>
    <row r="950" spans="14:49" x14ac:dyDescent="0.2"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</row>
    <row r="951" spans="14:49" x14ac:dyDescent="0.2"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</row>
    <row r="952" spans="14:49" x14ac:dyDescent="0.2"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</row>
    <row r="953" spans="14:49" x14ac:dyDescent="0.2"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</row>
    <row r="954" spans="14:49" x14ac:dyDescent="0.2"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</row>
    <row r="955" spans="14:49" x14ac:dyDescent="0.2"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</row>
    <row r="956" spans="14:49" x14ac:dyDescent="0.2"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</row>
    <row r="957" spans="14:49" x14ac:dyDescent="0.2"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</row>
    <row r="958" spans="14:49" x14ac:dyDescent="0.2"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</row>
    <row r="959" spans="14:49" x14ac:dyDescent="0.2"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</row>
    <row r="960" spans="14:49" x14ac:dyDescent="0.2"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</row>
    <row r="961" spans="14:49" x14ac:dyDescent="0.2"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</row>
    <row r="962" spans="14:49" x14ac:dyDescent="0.2"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</row>
    <row r="963" spans="14:49" x14ac:dyDescent="0.2"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</row>
    <row r="964" spans="14:49" x14ac:dyDescent="0.2"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</row>
    <row r="965" spans="14:49" x14ac:dyDescent="0.2"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</row>
    <row r="966" spans="14:49" x14ac:dyDescent="0.2"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</row>
    <row r="967" spans="14:49" x14ac:dyDescent="0.2"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</row>
    <row r="968" spans="14:49" x14ac:dyDescent="0.2"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</row>
    <row r="969" spans="14:49" x14ac:dyDescent="0.2"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</row>
    <row r="970" spans="14:49" x14ac:dyDescent="0.2"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</row>
    <row r="971" spans="14:49" x14ac:dyDescent="0.2"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</row>
    <row r="972" spans="14:49" x14ac:dyDescent="0.2"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</row>
    <row r="973" spans="14:49" x14ac:dyDescent="0.2"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</row>
    <row r="974" spans="14:49" x14ac:dyDescent="0.2"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</row>
    <row r="975" spans="14:49" x14ac:dyDescent="0.2"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</row>
    <row r="976" spans="14:49" x14ac:dyDescent="0.2"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</row>
    <row r="977" spans="14:49" x14ac:dyDescent="0.2"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</row>
    <row r="978" spans="14:49" x14ac:dyDescent="0.2"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</row>
    <row r="979" spans="14:49" x14ac:dyDescent="0.2"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</row>
    <row r="980" spans="14:49" x14ac:dyDescent="0.2"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</row>
    <row r="981" spans="14:49" x14ac:dyDescent="0.2"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</row>
    <row r="982" spans="14:49" x14ac:dyDescent="0.2"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</row>
    <row r="983" spans="14:49" x14ac:dyDescent="0.2"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</row>
    <row r="984" spans="14:49" x14ac:dyDescent="0.2"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</row>
    <row r="985" spans="14:49" x14ac:dyDescent="0.2"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</row>
    <row r="986" spans="14:49" x14ac:dyDescent="0.2"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</row>
    <row r="987" spans="14:49" x14ac:dyDescent="0.2"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</row>
    <row r="988" spans="14:49" x14ac:dyDescent="0.2"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</row>
    <row r="989" spans="14:49" x14ac:dyDescent="0.2"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</row>
    <row r="990" spans="14:49" x14ac:dyDescent="0.2"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</row>
    <row r="991" spans="14:49" x14ac:dyDescent="0.2"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</row>
    <row r="992" spans="14:49" x14ac:dyDescent="0.2"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</row>
    <row r="993" spans="14:49" x14ac:dyDescent="0.2"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</row>
    <row r="994" spans="14:49" x14ac:dyDescent="0.2"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</row>
    <row r="995" spans="14:49" x14ac:dyDescent="0.2"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</row>
    <row r="996" spans="14:49" x14ac:dyDescent="0.2"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</row>
    <row r="997" spans="14:49" x14ac:dyDescent="0.2"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</row>
    <row r="998" spans="14:49" x14ac:dyDescent="0.2"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</row>
    <row r="999" spans="14:49" x14ac:dyDescent="0.2"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</row>
    <row r="1000" spans="14:49" x14ac:dyDescent="0.2"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</row>
    <row r="1001" spans="14:49" x14ac:dyDescent="0.2"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</row>
    <row r="1002" spans="14:49" x14ac:dyDescent="0.2"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</row>
    <row r="1003" spans="14:49" x14ac:dyDescent="0.2"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</row>
    <row r="1004" spans="14:49" x14ac:dyDescent="0.2"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</row>
    <row r="1005" spans="14:49" x14ac:dyDescent="0.2"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</row>
    <row r="1006" spans="14:49" x14ac:dyDescent="0.2"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</row>
    <row r="1007" spans="14:49" x14ac:dyDescent="0.2"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</row>
    <row r="1008" spans="14:49" x14ac:dyDescent="0.2"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</row>
    <row r="1009" spans="14:49" x14ac:dyDescent="0.2"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</row>
    <row r="1010" spans="14:49" x14ac:dyDescent="0.2"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</row>
    <row r="1011" spans="14:49" x14ac:dyDescent="0.2"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</row>
    <row r="1012" spans="14:49" x14ac:dyDescent="0.2"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</row>
    <row r="1013" spans="14:49" x14ac:dyDescent="0.2"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</row>
    <row r="1014" spans="14:49" x14ac:dyDescent="0.2"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</row>
    <row r="1015" spans="14:49" x14ac:dyDescent="0.2"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</row>
    <row r="1016" spans="14:49" x14ac:dyDescent="0.2"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</row>
    <row r="1017" spans="14:49" x14ac:dyDescent="0.2"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</row>
    <row r="1018" spans="14:49" x14ac:dyDescent="0.2"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</row>
    <row r="1019" spans="14:49" x14ac:dyDescent="0.2"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</row>
    <row r="1020" spans="14:49" x14ac:dyDescent="0.2"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</row>
    <row r="1021" spans="14:49" x14ac:dyDescent="0.2"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</row>
    <row r="1022" spans="14:49" x14ac:dyDescent="0.2"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</row>
    <row r="1023" spans="14:49" x14ac:dyDescent="0.2"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</row>
    <row r="1024" spans="14:49" x14ac:dyDescent="0.2"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</row>
    <row r="1025" spans="14:49" x14ac:dyDescent="0.2"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</row>
    <row r="1026" spans="14:49" x14ac:dyDescent="0.2"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</row>
    <row r="1027" spans="14:49" x14ac:dyDescent="0.2"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</row>
    <row r="1028" spans="14:49" x14ac:dyDescent="0.2"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</row>
    <row r="1029" spans="14:49" x14ac:dyDescent="0.2"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</row>
    <row r="1030" spans="14:49" x14ac:dyDescent="0.2"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</row>
    <row r="1031" spans="14:49" x14ac:dyDescent="0.2"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</row>
    <row r="1032" spans="14:49" x14ac:dyDescent="0.2"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</row>
    <row r="1033" spans="14:49" x14ac:dyDescent="0.2"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</row>
    <row r="1034" spans="14:49" x14ac:dyDescent="0.2"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</row>
    <row r="1035" spans="14:49" x14ac:dyDescent="0.2"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</row>
    <row r="1036" spans="14:49" x14ac:dyDescent="0.2"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</row>
    <row r="1037" spans="14:49" x14ac:dyDescent="0.2"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</row>
    <row r="1038" spans="14:49" x14ac:dyDescent="0.2"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</row>
    <row r="1039" spans="14:49" x14ac:dyDescent="0.2"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</row>
    <row r="1040" spans="14:49" x14ac:dyDescent="0.2"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</row>
    <row r="1041" spans="14:49" x14ac:dyDescent="0.2"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</row>
    <row r="1042" spans="14:49" x14ac:dyDescent="0.2"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</row>
    <row r="1043" spans="14:49" x14ac:dyDescent="0.2"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</row>
    <row r="1044" spans="14:49" x14ac:dyDescent="0.2"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</row>
    <row r="1045" spans="14:49" x14ac:dyDescent="0.2"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</row>
    <row r="1046" spans="14:49" x14ac:dyDescent="0.2"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</row>
    <row r="1047" spans="14:49" x14ac:dyDescent="0.2"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</row>
    <row r="1048" spans="14:49" x14ac:dyDescent="0.2"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</row>
    <row r="1049" spans="14:49" x14ac:dyDescent="0.2"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</row>
    <row r="1050" spans="14:49" x14ac:dyDescent="0.2"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</row>
    <row r="1051" spans="14:49" x14ac:dyDescent="0.2"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</row>
    <row r="1052" spans="14:49" x14ac:dyDescent="0.2"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</row>
    <row r="1053" spans="14:49" x14ac:dyDescent="0.2"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</row>
    <row r="1054" spans="14:49" x14ac:dyDescent="0.2"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</row>
    <row r="1055" spans="14:49" x14ac:dyDescent="0.2"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</row>
    <row r="1056" spans="14:49" x14ac:dyDescent="0.2"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</row>
    <row r="1057" spans="14:49" x14ac:dyDescent="0.2"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</row>
    <row r="1058" spans="14:49" x14ac:dyDescent="0.2"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</row>
    <row r="1059" spans="14:49" x14ac:dyDescent="0.2"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</row>
    <row r="1060" spans="14:49" x14ac:dyDescent="0.2"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</row>
    <row r="1061" spans="14:49" x14ac:dyDescent="0.2"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</row>
    <row r="1062" spans="14:49" x14ac:dyDescent="0.2"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</row>
    <row r="1063" spans="14:49" x14ac:dyDescent="0.2"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</row>
    <row r="1064" spans="14:49" x14ac:dyDescent="0.2"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</row>
    <row r="1065" spans="14:49" x14ac:dyDescent="0.2"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</row>
    <row r="1066" spans="14:49" x14ac:dyDescent="0.2"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</row>
    <row r="1067" spans="14:49" x14ac:dyDescent="0.2"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</row>
    <row r="1068" spans="14:49" x14ac:dyDescent="0.2"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</row>
    <row r="1069" spans="14:49" x14ac:dyDescent="0.2"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</row>
    <row r="1070" spans="14:49" x14ac:dyDescent="0.2"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</row>
    <row r="1071" spans="14:49" x14ac:dyDescent="0.2"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</row>
    <row r="1072" spans="14:49" x14ac:dyDescent="0.2"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</row>
    <row r="1073" spans="14:49" x14ac:dyDescent="0.2"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</row>
    <row r="1074" spans="14:49" x14ac:dyDescent="0.2"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</row>
    <row r="1075" spans="14:49" x14ac:dyDescent="0.2"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</row>
    <row r="1076" spans="14:49" x14ac:dyDescent="0.2"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</row>
    <row r="1077" spans="14:49" x14ac:dyDescent="0.2"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</row>
    <row r="1078" spans="14:49" x14ac:dyDescent="0.2"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</row>
    <row r="1079" spans="14:49" x14ac:dyDescent="0.2"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</row>
    <row r="1080" spans="14:49" x14ac:dyDescent="0.2"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</row>
    <row r="1081" spans="14:49" x14ac:dyDescent="0.2"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</row>
    <row r="1082" spans="14:49" x14ac:dyDescent="0.2"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</row>
    <row r="1083" spans="14:49" x14ac:dyDescent="0.2"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</row>
    <row r="1084" spans="14:49" x14ac:dyDescent="0.2"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</row>
    <row r="1085" spans="14:49" x14ac:dyDescent="0.2"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</row>
    <row r="1086" spans="14:49" x14ac:dyDescent="0.2"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</row>
    <row r="1087" spans="14:49" x14ac:dyDescent="0.2"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</row>
    <row r="1088" spans="14:49" x14ac:dyDescent="0.2"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</row>
    <row r="1089" spans="14:49" x14ac:dyDescent="0.2"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</row>
    <row r="1090" spans="14:49" x14ac:dyDescent="0.2"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</row>
    <row r="1091" spans="14:49" x14ac:dyDescent="0.2"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</row>
    <row r="1092" spans="14:49" x14ac:dyDescent="0.2"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</row>
    <row r="1093" spans="14:49" x14ac:dyDescent="0.2"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</row>
    <row r="1094" spans="14:49" x14ac:dyDescent="0.2"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</row>
    <row r="1095" spans="14:49" x14ac:dyDescent="0.2"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</row>
    <row r="1096" spans="14:49" x14ac:dyDescent="0.2"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</row>
    <row r="1097" spans="14:49" x14ac:dyDescent="0.2"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</row>
    <row r="1098" spans="14:49" x14ac:dyDescent="0.2"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</row>
    <row r="1099" spans="14:49" x14ac:dyDescent="0.2"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</row>
    <row r="1100" spans="14:49" x14ac:dyDescent="0.2"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</row>
    <row r="1101" spans="14:49" x14ac:dyDescent="0.2"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</row>
    <row r="1102" spans="14:49" x14ac:dyDescent="0.2"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</row>
    <row r="1103" spans="14:49" x14ac:dyDescent="0.2"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</row>
    <row r="1104" spans="14:49" x14ac:dyDescent="0.2"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</row>
    <row r="1105" spans="14:49" x14ac:dyDescent="0.2"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</row>
    <row r="1106" spans="14:49" x14ac:dyDescent="0.2"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</row>
    <row r="1107" spans="14:49" x14ac:dyDescent="0.2"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</row>
    <row r="1108" spans="14:49" x14ac:dyDescent="0.2"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</row>
    <row r="1109" spans="14:49" x14ac:dyDescent="0.2"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</row>
    <row r="1110" spans="14:49" x14ac:dyDescent="0.2"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</row>
    <row r="1111" spans="14:49" x14ac:dyDescent="0.2"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</row>
    <row r="1112" spans="14:49" x14ac:dyDescent="0.2"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</row>
    <row r="1113" spans="14:49" x14ac:dyDescent="0.2"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</row>
    <row r="1114" spans="14:49" x14ac:dyDescent="0.2"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</row>
    <row r="1115" spans="14:49" x14ac:dyDescent="0.2"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</row>
    <row r="1116" spans="14:49" x14ac:dyDescent="0.2"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</row>
    <row r="1117" spans="14:49" x14ac:dyDescent="0.2"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</row>
    <row r="1118" spans="14:49" x14ac:dyDescent="0.2"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</row>
    <row r="1119" spans="14:49" x14ac:dyDescent="0.2"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</row>
    <row r="1120" spans="14:49" x14ac:dyDescent="0.2"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</row>
    <row r="1121" spans="14:49" x14ac:dyDescent="0.2"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</row>
    <row r="1122" spans="14:49" x14ac:dyDescent="0.2"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</row>
    <row r="1123" spans="14:49" x14ac:dyDescent="0.2"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</row>
    <row r="1124" spans="14:49" x14ac:dyDescent="0.2"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</row>
    <row r="1125" spans="14:49" x14ac:dyDescent="0.2"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</row>
    <row r="1126" spans="14:49" x14ac:dyDescent="0.2"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</row>
    <row r="1127" spans="14:49" x14ac:dyDescent="0.2"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</row>
    <row r="1128" spans="14:49" x14ac:dyDescent="0.2"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</row>
    <row r="1129" spans="14:49" x14ac:dyDescent="0.2"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</row>
    <row r="1130" spans="14:49" x14ac:dyDescent="0.2"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</row>
    <row r="1131" spans="14:49" x14ac:dyDescent="0.2"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</row>
    <row r="1132" spans="14:49" x14ac:dyDescent="0.2"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</row>
    <row r="1133" spans="14:49" x14ac:dyDescent="0.2"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</row>
    <row r="1134" spans="14:49" x14ac:dyDescent="0.2"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</row>
    <row r="1135" spans="14:49" x14ac:dyDescent="0.2"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</row>
    <row r="1136" spans="14:49" x14ac:dyDescent="0.2"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</row>
    <row r="1137" spans="14:49" x14ac:dyDescent="0.2"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</row>
    <row r="1138" spans="14:49" x14ac:dyDescent="0.2"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</row>
    <row r="1139" spans="14:49" x14ac:dyDescent="0.2"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</row>
    <row r="1140" spans="14:49" x14ac:dyDescent="0.2"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</row>
    <row r="1141" spans="14:49" x14ac:dyDescent="0.2"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</row>
    <row r="1142" spans="14:49" x14ac:dyDescent="0.2"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</row>
    <row r="1143" spans="14:49" x14ac:dyDescent="0.2"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</row>
    <row r="1144" spans="14:49" x14ac:dyDescent="0.2"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</row>
    <row r="1145" spans="14:49" x14ac:dyDescent="0.2"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</row>
    <row r="1146" spans="14:49" x14ac:dyDescent="0.2"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</row>
    <row r="1147" spans="14:49" x14ac:dyDescent="0.2"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</row>
    <row r="1148" spans="14:49" x14ac:dyDescent="0.2"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</row>
    <row r="1149" spans="14:49" x14ac:dyDescent="0.2"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</row>
    <row r="1150" spans="14:49" x14ac:dyDescent="0.2"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</row>
    <row r="1151" spans="14:49" x14ac:dyDescent="0.2"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</row>
    <row r="1152" spans="14:49" x14ac:dyDescent="0.2"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</row>
    <row r="1153" spans="14:49" x14ac:dyDescent="0.2"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</row>
    <row r="1154" spans="14:49" x14ac:dyDescent="0.2"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</row>
    <row r="1155" spans="14:49" x14ac:dyDescent="0.2"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</row>
    <row r="1156" spans="14:49" x14ac:dyDescent="0.2"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</row>
    <row r="1157" spans="14:49" x14ac:dyDescent="0.2"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</row>
  </sheetData>
  <mergeCells count="12">
    <mergeCell ref="A8:A13"/>
    <mergeCell ref="A5:E5"/>
    <mergeCell ref="A6:E6"/>
    <mergeCell ref="A115:A119"/>
    <mergeCell ref="A42:A48"/>
    <mergeCell ref="A63:A67"/>
    <mergeCell ref="A70:A73"/>
    <mergeCell ref="A77:A81"/>
    <mergeCell ref="A84:A88"/>
    <mergeCell ref="A92:A96"/>
    <mergeCell ref="A107:A111"/>
    <mergeCell ref="A99:A103"/>
  </mergeCells>
  <pageMargins left="0.19685039370078741" right="0.19685039370078741" top="0.19685039370078741" bottom="0.19685039370078741" header="0.11811023622047245" footer="0.11811023622047245"/>
  <pageSetup paperSize="9" scale="85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</dc:creator>
  <cp:lastModifiedBy>Sovet</cp:lastModifiedBy>
  <cp:lastPrinted>2024-02-09T08:01:06Z</cp:lastPrinted>
  <dcterms:created xsi:type="dcterms:W3CDTF">2022-08-31T08:21:31Z</dcterms:created>
  <dcterms:modified xsi:type="dcterms:W3CDTF">2024-05-23T06:28:35Z</dcterms:modified>
</cp:coreProperties>
</file>