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4770" tabRatio="864" firstSheet="17" activeTab="26"/>
  </bookViews>
  <sheets>
    <sheet name="ОТ1 заочно 2" sheetId="26" r:id="rId1"/>
    <sheet name="ОТ1 заочно (2)" sheetId="42" r:id="rId2"/>
    <sheet name="ОТ1 заочно (2" sheetId="44" r:id="rId3"/>
    <sheet name="ОТ1 заочно 3" sheetId="43" r:id="rId4"/>
    <sheet name="ОТ1 2 заоч" sheetId="45" r:id="rId5"/>
    <sheet name="ОТ1  заоч2" sheetId="46" r:id="rId6"/>
    <sheet name="ОТ1 3 заоч" sheetId="48" r:id="rId7"/>
    <sheet name="ОТ1 зао 2" sheetId="47" r:id="rId8"/>
    <sheet name="ОТ1 зао (2)" sheetId="65" r:id="rId9"/>
    <sheet name="УС заочно 2" sheetId="33" r:id="rId10"/>
    <sheet name="УС 2 заочно" sheetId="49" r:id="rId11"/>
    <sheet name="УС заочно (2)" sheetId="50" r:id="rId12"/>
    <sheet name="УС заочно (3)" sheetId="51" r:id="rId13"/>
    <sheet name="УС заоч (2)" sheetId="52" r:id="rId14"/>
    <sheet name="УС 2 заоч" sheetId="53" r:id="rId15"/>
    <sheet name="УС заочно 3" sheetId="54" r:id="rId16"/>
    <sheet name="УС заочно (2" sheetId="55" r:id="rId17"/>
    <sheet name="УС заоч 2" sheetId="56" r:id="rId18"/>
    <sheet name="БН 2 заочно" sheetId="36" r:id="rId19"/>
    <sheet name="БН заочно (2)" sheetId="57" r:id="rId20"/>
    <sheet name="БН заочно (2" sheetId="58" r:id="rId21"/>
    <sheet name="БН заочно 3" sheetId="59" r:id="rId22"/>
    <sheet name="БН  заоч 2" sheetId="60" r:id="rId23"/>
    <sheet name="БН  заочно 2," sheetId="61" r:id="rId24"/>
    <sheet name="БН  заочно (3)" sheetId="62" r:id="rId25"/>
    <sheet name="БН заочно 2," sheetId="63" r:id="rId26"/>
    <sheet name="БН  заочно 2,)" sheetId="64" r:id="rId27"/>
  </sheets>
  <calcPr calcId="124519"/>
</workbook>
</file>

<file path=xl/calcChain.xml><?xml version="1.0" encoding="utf-8"?>
<calcChain xmlns="http://schemas.openxmlformats.org/spreadsheetml/2006/main">
  <c r="H6" i="56"/>
  <c r="H7"/>
  <c r="H8"/>
  <c r="E6"/>
  <c r="E7"/>
  <c r="E8"/>
  <c r="H5" i="55"/>
  <c r="H6"/>
  <c r="E5"/>
  <c r="E6"/>
  <c r="H5" i="54"/>
  <c r="H6"/>
  <c r="E5"/>
  <c r="E6"/>
  <c r="E7"/>
  <c r="H5" i="53"/>
  <c r="H6"/>
  <c r="E5"/>
  <c r="E6"/>
  <c r="H6" i="52"/>
  <c r="H7"/>
  <c r="H8"/>
  <c r="E6"/>
  <c r="E7"/>
  <c r="E8"/>
  <c r="H6" i="51"/>
  <c r="H7"/>
  <c r="H8"/>
  <c r="E6"/>
  <c r="E7"/>
  <c r="E8"/>
  <c r="H5" i="50"/>
  <c r="H6"/>
  <c r="E5"/>
  <c r="E6"/>
  <c r="H6" i="49"/>
  <c r="H7"/>
  <c r="H8"/>
  <c r="E6"/>
  <c r="E7"/>
  <c r="E8"/>
  <c r="H9" i="52" l="1"/>
  <c r="H6" i="33"/>
  <c r="H7"/>
  <c r="H8"/>
  <c r="E6"/>
  <c r="E7"/>
  <c r="E8"/>
  <c r="B10" i="65" l="1"/>
  <c r="B8"/>
  <c r="G5"/>
  <c r="D5"/>
  <c r="F5" s="1"/>
  <c r="E5" i="56"/>
  <c r="H5" s="1"/>
  <c r="E8" i="55"/>
  <c r="H8" s="1"/>
  <c r="H9" s="1"/>
  <c r="E7"/>
  <c r="H7" s="1"/>
  <c r="E8" i="54"/>
  <c r="H8" s="1"/>
  <c r="H9" s="1"/>
  <c r="H7"/>
  <c r="E8" i="53"/>
  <c r="H8" s="1"/>
  <c r="H9" s="1"/>
  <c r="E7"/>
  <c r="H7" s="1"/>
  <c r="E5" i="52"/>
  <c r="H5" s="1"/>
  <c r="E5" i="51"/>
  <c r="H5" s="1"/>
  <c r="E8" i="50"/>
  <c r="H8" s="1"/>
  <c r="H9" s="1"/>
  <c r="E7"/>
  <c r="H7" s="1"/>
  <c r="E5" i="49"/>
  <c r="H5" s="1"/>
  <c r="B10" i="48"/>
  <c r="B8"/>
  <c r="G5"/>
  <c r="D5"/>
  <c r="F5" s="1"/>
  <c r="B10" i="47"/>
  <c r="B8"/>
  <c r="G5"/>
  <c r="D5"/>
  <c r="F5" s="1"/>
  <c r="H5" s="1"/>
  <c r="H6" s="1"/>
  <c r="A11" i="63" s="1"/>
  <c r="B10" i="46"/>
  <c r="B8"/>
  <c r="G5"/>
  <c r="D5"/>
  <c r="F5" s="1"/>
  <c r="B10" i="45"/>
  <c r="B8"/>
  <c r="G5"/>
  <c r="D5"/>
  <c r="F5" s="1"/>
  <c r="B10" i="44"/>
  <c r="B8"/>
  <c r="G5"/>
  <c r="D5"/>
  <c r="F5" s="1"/>
  <c r="H5" s="1"/>
  <c r="H6" s="1"/>
  <c r="A11" i="58" s="1"/>
  <c r="B10" i="43"/>
  <c r="B8"/>
  <c r="G5"/>
  <c r="D5"/>
  <c r="F5" s="1"/>
  <c r="B10" i="42"/>
  <c r="B8"/>
  <c r="G5"/>
  <c r="D5"/>
  <c r="F5" s="1"/>
  <c r="H5" i="48" l="1"/>
  <c r="H6" s="1"/>
  <c r="A11" i="62" s="1"/>
  <c r="H5" i="43"/>
  <c r="H6" s="1"/>
  <c r="A11" i="59" s="1"/>
  <c r="H5" i="65"/>
  <c r="H6" s="1"/>
  <c r="A11" i="64" s="1"/>
  <c r="H5" i="46"/>
  <c r="H6" s="1"/>
  <c r="A11" i="61" s="1"/>
  <c r="H5" i="45"/>
  <c r="H6" s="1"/>
  <c r="A11" i="60" s="1"/>
  <c r="H5" i="42"/>
  <c r="H6" s="1"/>
  <c r="A11" i="57" s="1"/>
  <c r="H9" i="56"/>
  <c r="G11" i="62"/>
  <c r="H9" i="51"/>
  <c r="G11" i="59" s="1"/>
  <c r="G11" i="58"/>
  <c r="H9" i="49"/>
  <c r="G11" i="57" s="1"/>
  <c r="G11" i="64" l="1"/>
  <c r="G11" i="61"/>
  <c r="G11" i="63"/>
  <c r="G11" i="60"/>
  <c r="J8" i="33" l="1"/>
  <c r="J5"/>
  <c r="B10" i="26" l="1"/>
  <c r="E5" i="33" l="1"/>
  <c r="H5" s="1"/>
  <c r="H9" l="1"/>
  <c r="G11" i="36" s="1"/>
  <c r="B8" i="26" l="1"/>
  <c r="G5"/>
  <c r="D5"/>
  <c r="F5" s="1"/>
  <c r="H5" l="1"/>
  <c r="H6" s="1"/>
  <c r="A11" i="36" s="1"/>
  <c r="K11" l="1"/>
  <c r="K11" i="64"/>
  <c r="K11" i="63"/>
  <c r="K11" i="62"/>
  <c r="K11" i="61"/>
  <c r="K11" i="60"/>
  <c r="K11" i="59"/>
  <c r="K11" i="58"/>
  <c r="K11" i="57"/>
</calcChain>
</file>

<file path=xl/sharedStrings.xml><?xml version="1.0" encoding="utf-8"?>
<sst xmlns="http://schemas.openxmlformats.org/spreadsheetml/2006/main" count="378" uniqueCount="48">
  <si>
    <t>затраты, непосредственно связанные с оказанием услуги, руб</t>
  </si>
  <si>
    <t>Затраты на общехозяйственные нужды, руб.</t>
  </si>
  <si>
    <t>базовый норматив затрат на оказание услуги, руб.</t>
  </si>
  <si>
    <t>ОТ1</t>
  </si>
  <si>
    <t>МЗ и ОЦДИ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</si>
  <si>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</si>
  <si>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</si>
  <si>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</si>
  <si>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</si>
  <si>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</si>
  <si>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</si>
  <si>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</si>
  <si>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</si>
  <si>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должности по штатному расписанию</t>
  </si>
  <si>
    <t>з/п на одну ставку (ФОТ)</t>
  </si>
  <si>
    <t>кол-во затраченых человеко-часов</t>
  </si>
  <si>
    <t>число получателей (план)</t>
  </si>
  <si>
    <t>норма трудозатрат на оказание 1 ед. услуги</t>
  </si>
  <si>
    <t>стоимость 1 челвеко-часа</t>
  </si>
  <si>
    <t>нормативные затраты</t>
  </si>
  <si>
    <t>кол-во ставок</t>
  </si>
  <si>
    <t>ИТОГО ОПЛАТА ТРУДА</t>
  </si>
  <si>
    <t>Ед. изм. Нормы</t>
  </si>
  <si>
    <t>Нормативный объем</t>
  </si>
  <si>
    <t>тариф, руб.</t>
  </si>
  <si>
    <t>Наименование затрат</t>
  </si>
  <si>
    <t>норма затрат на 1 ед. усл.</t>
  </si>
  <si>
    <t>ИТОГО ОЦДИ</t>
  </si>
  <si>
    <t>месяцев</t>
  </si>
  <si>
    <t>Заведующий отделением</t>
  </si>
  <si>
    <t>количество получателей услуг</t>
  </si>
  <si>
    <t>Расчет базового норматива (соцобслуживание на дому)</t>
  </si>
  <si>
    <t>МБУ "КЦСОН Надежда"</t>
  </si>
  <si>
    <t>Приобретение почтовых конвертов, марки</t>
  </si>
  <si>
    <t>Абонентская плата за телефон</t>
  </si>
  <si>
    <t>абонентский ящик</t>
  </si>
  <si>
    <t>подписка</t>
  </si>
  <si>
    <t>Затраты на оплату труда (с начислениями) работников, непосредственно связанных с оказанием услуги (социальное обслуживание на дому заочно)</t>
  </si>
  <si>
    <t>Затраты на услуги связи (соцобслуживание на дому заочно)</t>
  </si>
  <si>
    <t xml:space="preserve">Приложение № 12 к приказу № 131-ОД от 29.12.2016 ОСЗН администрации Боготольского района </t>
  </si>
  <si>
    <t xml:space="preserve">Приложение № 11 к приказу № 131-ОД от 29.12.2016 ОСЗН администрации Боготольского района </t>
  </si>
  <si>
    <t xml:space="preserve">Приложение № 6 к приказу № 131-ОД от 29.12.2016 ОСЗН администрации Боготольского района </t>
  </si>
  <si>
    <t xml:space="preserve">Приложение № 7 к приказу № 131-ОД от 29.12.2016 ОСЗН администрации Боготольского района </t>
  </si>
  <si>
    <t xml:space="preserve">Приложение № 8 к приказу № 131-ОД от 29.12.2016 ОСЗН администрации Боготольского района </t>
  </si>
  <si>
    <t xml:space="preserve">Приложение № 9 к приказу № 131-ОД от 29.12.2016 ОСЗН администрации Боготольского района </t>
  </si>
  <si>
    <t xml:space="preserve">Приложение № 10 к приказу № 131-ОД от 29.12.2016 ОСЗН администрации Боготольского района </t>
  </si>
  <si>
    <t xml:space="preserve">Приложение № 13 к приказу № 131-ОД от 29.12.2016 ОСЗН администрации Боготольского района </t>
  </si>
  <si>
    <t xml:space="preserve">Приложение № 14 к приказу № 131-ОД от 29.12.2016 ОСЗН администрации Боготольского района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</si>
</sst>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р_."/>
    <numFmt numFmtId="165" formatCode="0.0000"/>
  </numFmts>
  <fonts count="5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2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0" xfId="0" applyNumberFormat="1"/>
    <xf numFmtId="0" fontId="2" fillId="0" borderId="1" xfId="0" applyFont="1" applyBorder="1"/>
    <xf numFmtId="0" fontId="0" fillId="0" borderId="1" xfId="0" applyFill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0" xfId="0" applyAlignment="1">
      <alignment vertical="top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:XFD10"/>
    </sheetView>
  </sheetViews>
  <sheetFormatPr defaultRowHeight="15"/>
  <cols>
    <col min="1" max="1" width="24" customWidth="1"/>
    <col min="2" max="2" width="11.5703125" customWidth="1"/>
    <col min="5" max="5" width="10.7109375" customWidth="1"/>
    <col min="6" max="6" width="11" customWidth="1"/>
  </cols>
  <sheetData>
    <row r="1" spans="1:8" ht="23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45" customHeight="1">
      <c r="A2" s="21" t="s">
        <v>37</v>
      </c>
      <c r="B2" s="21"/>
      <c r="C2" s="21"/>
      <c r="D2" s="21"/>
      <c r="E2" s="21"/>
      <c r="F2" s="21"/>
      <c r="G2" s="21"/>
      <c r="H2" s="21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29</v>
      </c>
      <c r="B5" s="9">
        <v>17926.88</v>
      </c>
      <c r="C5" s="2">
        <v>9.4E-2</v>
      </c>
      <c r="D5" s="2">
        <f>SUM(C5*1974)</f>
        <v>185.55600000000001</v>
      </c>
      <c r="E5" s="14">
        <v>2</v>
      </c>
      <c r="F5" s="2">
        <f>SUM(D5/E5)</f>
        <v>92.778000000000006</v>
      </c>
      <c r="G5" s="2">
        <f>SUM(B5*12*1.302/1974)</f>
        <v>141.88934808510638</v>
      </c>
      <c r="H5" s="2">
        <f>SUM(F5*G5)</f>
        <v>13164.20993664</v>
      </c>
    </row>
    <row r="6" spans="1:8">
      <c r="A6" s="22" t="s">
        <v>21</v>
      </c>
      <c r="B6" s="23"/>
      <c r="C6" s="23"/>
      <c r="D6" s="23"/>
      <c r="E6" s="23"/>
      <c r="F6" s="23"/>
      <c r="G6" s="24"/>
      <c r="H6" s="15">
        <f>SUM(H5:H5)</f>
        <v>13164.20993664</v>
      </c>
    </row>
    <row r="8" spans="1:8" hidden="1">
      <c r="B8">
        <f>B5*C5</f>
        <v>1685.1267200000002</v>
      </c>
    </row>
    <row r="9" spans="1:8" hidden="1"/>
    <row r="10" spans="1:8" hidden="1">
      <c r="B10" s="13">
        <f>B5*C5*12</f>
        <v>20221.520640000002</v>
      </c>
    </row>
  </sheetData>
  <mergeCells count="3">
    <mergeCell ref="A1:H1"/>
    <mergeCell ref="A2:H2"/>
    <mergeCell ref="A6:G6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J1" sqref="J1:J1048576"/>
    </sheetView>
  </sheetViews>
  <sheetFormatPr defaultRowHeight="15"/>
  <cols>
    <col min="1" max="1" width="29.140625" customWidth="1"/>
    <col min="2" max="2" width="11.42578125" customWidth="1"/>
    <col min="5" max="5" width="12.42578125" customWidth="1"/>
    <col min="8" max="8" width="10.85546875" customWidth="1"/>
    <col min="10" max="10" width="0" hidden="1" customWidth="1"/>
  </cols>
  <sheetData>
    <row r="1" spans="1:10" ht="29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10" ht="23.25" customHeight="1">
      <c r="A2" s="21" t="s">
        <v>38</v>
      </c>
      <c r="B2" s="21"/>
      <c r="C2" s="21"/>
      <c r="D2" s="21"/>
      <c r="E2" s="21"/>
      <c r="F2" s="21"/>
      <c r="G2" s="21"/>
      <c r="H2" s="21"/>
    </row>
    <row r="3" spans="1:10" ht="48">
      <c r="A3" s="8" t="s">
        <v>25</v>
      </c>
      <c r="B3" s="8" t="s">
        <v>22</v>
      </c>
      <c r="C3" s="8" t="s">
        <v>23</v>
      </c>
      <c r="D3" s="8" t="s">
        <v>30</v>
      </c>
      <c r="E3" s="8" t="s">
        <v>26</v>
      </c>
      <c r="F3" s="8" t="s">
        <v>24</v>
      </c>
      <c r="G3" s="8" t="s">
        <v>28</v>
      </c>
      <c r="H3" s="8" t="s">
        <v>19</v>
      </c>
    </row>
    <row r="4" spans="1:10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10" ht="30">
      <c r="A5" s="11" t="s">
        <v>33</v>
      </c>
      <c r="B5" s="12"/>
      <c r="C5" s="2">
        <v>9.4000000000000004E-3</v>
      </c>
      <c r="D5" s="2">
        <v>2</v>
      </c>
      <c r="E5" s="18">
        <f>C5/D5</f>
        <v>4.7000000000000002E-3</v>
      </c>
      <c r="F5" s="10">
        <v>670</v>
      </c>
      <c r="G5" s="10">
        <v>12</v>
      </c>
      <c r="H5" s="10">
        <f>SUM(E5*F5*G5)</f>
        <v>37.787999999999997</v>
      </c>
      <c r="J5">
        <f>F5*C5*12</f>
        <v>75.575999999999993</v>
      </c>
    </row>
    <row r="6" spans="1:10">
      <c r="A6" s="11" t="s">
        <v>35</v>
      </c>
      <c r="B6" s="12"/>
      <c r="C6" s="2">
        <v>9.4000000000000004E-3</v>
      </c>
      <c r="D6" s="2">
        <v>2</v>
      </c>
      <c r="E6" s="18">
        <f t="shared" ref="E6:E8" si="0">C6/D6</f>
        <v>4.7000000000000002E-3</v>
      </c>
      <c r="F6" s="10">
        <v>300</v>
      </c>
      <c r="G6" s="10">
        <v>12</v>
      </c>
      <c r="H6" s="10">
        <f t="shared" ref="H6:H8" si="1">SUM(E6*F6*G6)</f>
        <v>16.920000000000002</v>
      </c>
    </row>
    <row r="7" spans="1:10">
      <c r="A7" s="11" t="s">
        <v>36</v>
      </c>
      <c r="B7" s="12"/>
      <c r="C7" s="2">
        <v>9.4000000000000004E-3</v>
      </c>
      <c r="D7" s="2">
        <v>2</v>
      </c>
      <c r="E7" s="18">
        <f t="shared" si="0"/>
        <v>4.7000000000000002E-3</v>
      </c>
      <c r="F7" s="10">
        <v>1000</v>
      </c>
      <c r="G7" s="10">
        <v>12</v>
      </c>
      <c r="H7" s="10">
        <f t="shared" si="1"/>
        <v>56.400000000000006</v>
      </c>
    </row>
    <row r="8" spans="1:10" ht="21" customHeight="1">
      <c r="A8" s="11" t="s">
        <v>34</v>
      </c>
      <c r="B8" s="2"/>
      <c r="C8" s="2">
        <v>9.4000000000000004E-3</v>
      </c>
      <c r="D8" s="2">
        <v>2</v>
      </c>
      <c r="E8" s="18">
        <f t="shared" si="0"/>
        <v>4.7000000000000002E-3</v>
      </c>
      <c r="F8" s="10">
        <v>10800</v>
      </c>
      <c r="G8" s="10">
        <v>12</v>
      </c>
      <c r="H8" s="10">
        <f t="shared" si="1"/>
        <v>609.12000000000012</v>
      </c>
      <c r="J8">
        <f t="shared" ref="J8" si="2">F8*C8*12</f>
        <v>1218.2400000000002</v>
      </c>
    </row>
    <row r="9" spans="1:10">
      <c r="A9" s="22" t="s">
        <v>27</v>
      </c>
      <c r="B9" s="23"/>
      <c r="C9" s="23"/>
      <c r="D9" s="23"/>
      <c r="E9" s="23"/>
      <c r="F9" s="24"/>
      <c r="G9" s="16"/>
      <c r="H9" s="9">
        <f>SUM(H5:H8)</f>
        <v>720.22800000000007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5" sqref="J5:J12"/>
    </sheetView>
  </sheetViews>
  <sheetFormatPr defaultRowHeight="15"/>
  <cols>
    <col min="1" max="1" width="29.140625" customWidth="1"/>
    <col min="2" max="2" width="11.42578125" customWidth="1"/>
    <col min="5" max="5" width="12.42578125" customWidth="1"/>
    <col min="8" max="8" width="10.85546875" customWidth="1"/>
  </cols>
  <sheetData>
    <row r="1" spans="1:8" ht="29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23.25" customHeight="1">
      <c r="A2" s="21" t="s">
        <v>38</v>
      </c>
      <c r="B2" s="21"/>
      <c r="C2" s="21"/>
      <c r="D2" s="21"/>
      <c r="E2" s="21"/>
      <c r="F2" s="21"/>
      <c r="G2" s="21"/>
      <c r="H2" s="21"/>
    </row>
    <row r="3" spans="1:8" ht="48">
      <c r="A3" s="8" t="s">
        <v>25</v>
      </c>
      <c r="B3" s="8" t="s">
        <v>22</v>
      </c>
      <c r="C3" s="8" t="s">
        <v>23</v>
      </c>
      <c r="D3" s="8" t="s">
        <v>30</v>
      </c>
      <c r="E3" s="8" t="s">
        <v>26</v>
      </c>
      <c r="F3" s="8" t="s">
        <v>24</v>
      </c>
      <c r="G3" s="8" t="s">
        <v>28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1" t="s">
        <v>33</v>
      </c>
      <c r="B5" s="12"/>
      <c r="C5" s="2">
        <v>9.4000000000000004E-3</v>
      </c>
      <c r="D5" s="2">
        <v>2</v>
      </c>
      <c r="E5" s="2">
        <f>C5/D5</f>
        <v>4.7000000000000002E-3</v>
      </c>
      <c r="F5" s="10">
        <v>670</v>
      </c>
      <c r="G5" s="10">
        <v>12</v>
      </c>
      <c r="H5" s="10">
        <f>SUM(E5*F5*G5)</f>
        <v>37.787999999999997</v>
      </c>
    </row>
    <row r="6" spans="1:8">
      <c r="A6" s="11" t="s">
        <v>35</v>
      </c>
      <c r="B6" s="12"/>
      <c r="C6" s="2">
        <v>9.4000000000000004E-3</v>
      </c>
      <c r="D6" s="2">
        <v>2</v>
      </c>
      <c r="E6" s="2">
        <f t="shared" ref="E6:E8" si="0">C6/D6</f>
        <v>4.7000000000000002E-3</v>
      </c>
      <c r="F6" s="10">
        <v>300</v>
      </c>
      <c r="G6" s="10">
        <v>12</v>
      </c>
      <c r="H6" s="10">
        <f t="shared" ref="H6:H8" si="1">SUM(E6*F6*G6)</f>
        <v>16.920000000000002</v>
      </c>
    </row>
    <row r="7" spans="1:8">
      <c r="A7" s="11" t="s">
        <v>36</v>
      </c>
      <c r="B7" s="12"/>
      <c r="C7" s="2">
        <v>9.4000000000000004E-3</v>
      </c>
      <c r="D7" s="2">
        <v>2</v>
      </c>
      <c r="E7" s="2">
        <f t="shared" si="0"/>
        <v>4.7000000000000002E-3</v>
      </c>
      <c r="F7" s="10">
        <v>1000</v>
      </c>
      <c r="G7" s="10">
        <v>12</v>
      </c>
      <c r="H7" s="10">
        <f t="shared" si="1"/>
        <v>56.400000000000006</v>
      </c>
    </row>
    <row r="8" spans="1:8" ht="21" customHeight="1">
      <c r="A8" s="11" t="s">
        <v>34</v>
      </c>
      <c r="B8" s="2"/>
      <c r="C8" s="2">
        <v>9.4000000000000004E-3</v>
      </c>
      <c r="D8" s="2">
        <v>2</v>
      </c>
      <c r="E8" s="2">
        <f t="shared" si="0"/>
        <v>4.7000000000000002E-3</v>
      </c>
      <c r="F8" s="10">
        <v>10800</v>
      </c>
      <c r="G8" s="10">
        <v>12</v>
      </c>
      <c r="H8" s="10">
        <f t="shared" si="1"/>
        <v>609.12000000000012</v>
      </c>
    </row>
    <row r="9" spans="1:8">
      <c r="A9" s="22" t="s">
        <v>27</v>
      </c>
      <c r="B9" s="23"/>
      <c r="C9" s="23"/>
      <c r="D9" s="23"/>
      <c r="E9" s="23"/>
      <c r="F9" s="24"/>
      <c r="G9" s="17"/>
      <c r="H9" s="9">
        <f>SUM(H5:H8)</f>
        <v>720.22800000000007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7" sqref="J7:J11"/>
    </sheetView>
  </sheetViews>
  <sheetFormatPr defaultRowHeight="15"/>
  <cols>
    <col min="1" max="1" width="29.140625" customWidth="1"/>
    <col min="2" max="2" width="11.42578125" customWidth="1"/>
    <col min="5" max="5" width="12.42578125" customWidth="1"/>
    <col min="8" max="8" width="10.85546875" customWidth="1"/>
  </cols>
  <sheetData>
    <row r="1" spans="1:8" ht="29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23.25" customHeight="1">
      <c r="A2" s="21" t="s">
        <v>38</v>
      </c>
      <c r="B2" s="21"/>
      <c r="C2" s="21"/>
      <c r="D2" s="21"/>
      <c r="E2" s="21"/>
      <c r="F2" s="21"/>
      <c r="G2" s="21"/>
      <c r="H2" s="21"/>
    </row>
    <row r="3" spans="1:8" ht="48">
      <c r="A3" s="8" t="s">
        <v>25</v>
      </c>
      <c r="B3" s="8" t="s">
        <v>22</v>
      </c>
      <c r="C3" s="8" t="s">
        <v>23</v>
      </c>
      <c r="D3" s="8" t="s">
        <v>30</v>
      </c>
      <c r="E3" s="8" t="s">
        <v>26</v>
      </c>
      <c r="F3" s="8" t="s">
        <v>24</v>
      </c>
      <c r="G3" s="8" t="s">
        <v>28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1" t="s">
        <v>33</v>
      </c>
      <c r="B5" s="6"/>
      <c r="C5" s="2">
        <v>9.4000000000000004E-3</v>
      </c>
      <c r="D5" s="2">
        <v>2</v>
      </c>
      <c r="E5" s="2">
        <f t="shared" ref="E5:E6" si="0">C5/D5</f>
        <v>4.7000000000000002E-3</v>
      </c>
      <c r="F5" s="10">
        <v>670</v>
      </c>
      <c r="G5" s="10">
        <v>12</v>
      </c>
      <c r="H5" s="10">
        <f t="shared" ref="H5:H6" si="1">SUM(E5*F5*G5)</f>
        <v>37.787999999999997</v>
      </c>
    </row>
    <row r="6" spans="1:8">
      <c r="A6" s="11" t="s">
        <v>35</v>
      </c>
      <c r="B6" s="6"/>
      <c r="C6" s="2">
        <v>9.4000000000000004E-3</v>
      </c>
      <c r="D6" s="2">
        <v>2</v>
      </c>
      <c r="E6" s="2">
        <f t="shared" si="0"/>
        <v>4.7000000000000002E-3</v>
      </c>
      <c r="F6" s="10">
        <v>300</v>
      </c>
      <c r="G6" s="10">
        <v>12</v>
      </c>
      <c r="H6" s="10">
        <f t="shared" si="1"/>
        <v>16.920000000000002</v>
      </c>
    </row>
    <row r="7" spans="1:8">
      <c r="A7" s="11" t="s">
        <v>36</v>
      </c>
      <c r="B7" s="12"/>
      <c r="C7" s="2">
        <v>9.4000000000000004E-3</v>
      </c>
      <c r="D7" s="2">
        <v>2</v>
      </c>
      <c r="E7" s="2">
        <f>C7/D7</f>
        <v>4.7000000000000002E-3</v>
      </c>
      <c r="F7" s="10">
        <v>1000</v>
      </c>
      <c r="G7" s="10">
        <v>12</v>
      </c>
      <c r="H7" s="10">
        <f>SUM(E7*F7*G7)</f>
        <v>56.400000000000006</v>
      </c>
    </row>
    <row r="8" spans="1:8" ht="21" customHeight="1">
      <c r="A8" s="11" t="s">
        <v>34</v>
      </c>
      <c r="B8" s="2"/>
      <c r="C8" s="2">
        <v>9.4000000000000004E-3</v>
      </c>
      <c r="D8" s="2">
        <v>2</v>
      </c>
      <c r="E8" s="2">
        <f t="shared" ref="E8" si="2">C8/D8</f>
        <v>4.7000000000000002E-3</v>
      </c>
      <c r="F8" s="10">
        <v>10800</v>
      </c>
      <c r="G8" s="10">
        <v>12</v>
      </c>
      <c r="H8" s="10">
        <f t="shared" ref="H8" si="3">SUM(E8*F8*G8)</f>
        <v>609.12000000000012</v>
      </c>
    </row>
    <row r="9" spans="1:8">
      <c r="A9" s="22" t="s">
        <v>27</v>
      </c>
      <c r="B9" s="23"/>
      <c r="C9" s="23"/>
      <c r="D9" s="23"/>
      <c r="E9" s="23"/>
      <c r="F9" s="24"/>
      <c r="G9" s="17"/>
      <c r="H9" s="9">
        <f>SUM(H5:H8)</f>
        <v>720.22800000000007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5" sqref="J5:J10"/>
    </sheetView>
  </sheetViews>
  <sheetFormatPr defaultRowHeight="15"/>
  <cols>
    <col min="1" max="1" width="29.140625" customWidth="1"/>
    <col min="2" max="2" width="11.42578125" customWidth="1"/>
    <col min="5" max="5" width="12.42578125" customWidth="1"/>
    <col min="8" max="8" width="10.85546875" customWidth="1"/>
  </cols>
  <sheetData>
    <row r="1" spans="1:8" ht="29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23.25" customHeight="1">
      <c r="A2" s="21" t="s">
        <v>38</v>
      </c>
      <c r="B2" s="21"/>
      <c r="C2" s="21"/>
      <c r="D2" s="21"/>
      <c r="E2" s="21"/>
      <c r="F2" s="21"/>
      <c r="G2" s="21"/>
      <c r="H2" s="21"/>
    </row>
    <row r="3" spans="1:8" ht="48">
      <c r="A3" s="8" t="s">
        <v>25</v>
      </c>
      <c r="B3" s="8" t="s">
        <v>22</v>
      </c>
      <c r="C3" s="8" t="s">
        <v>23</v>
      </c>
      <c r="D3" s="8" t="s">
        <v>30</v>
      </c>
      <c r="E3" s="8" t="s">
        <v>26</v>
      </c>
      <c r="F3" s="8" t="s">
        <v>24</v>
      </c>
      <c r="G3" s="8" t="s">
        <v>28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1" t="s">
        <v>33</v>
      </c>
      <c r="B5" s="12"/>
      <c r="C5" s="2">
        <v>9.4000000000000004E-3</v>
      </c>
      <c r="D5" s="2">
        <v>3</v>
      </c>
      <c r="E5" s="2">
        <f>C5/D5</f>
        <v>3.1333333333333335E-3</v>
      </c>
      <c r="F5" s="10">
        <v>670</v>
      </c>
      <c r="G5" s="10">
        <v>12</v>
      </c>
      <c r="H5" s="10">
        <f>SUM(E5*F5*G5)</f>
        <v>25.192</v>
      </c>
    </row>
    <row r="6" spans="1:8">
      <c r="A6" s="11" t="s">
        <v>35</v>
      </c>
      <c r="B6" s="12"/>
      <c r="C6" s="2">
        <v>9.4000000000000004E-3</v>
      </c>
      <c r="D6" s="2">
        <v>3</v>
      </c>
      <c r="E6" s="2">
        <f t="shared" ref="E6:E8" si="0">C6/D6</f>
        <v>3.1333333333333335E-3</v>
      </c>
      <c r="F6" s="10">
        <v>300</v>
      </c>
      <c r="G6" s="10">
        <v>12</v>
      </c>
      <c r="H6" s="10">
        <f t="shared" ref="H6:H8" si="1">SUM(E6*F6*G6)</f>
        <v>11.280000000000001</v>
      </c>
    </row>
    <row r="7" spans="1:8">
      <c r="A7" s="11" t="s">
        <v>36</v>
      </c>
      <c r="B7" s="12"/>
      <c r="C7" s="2">
        <v>9.4000000000000004E-3</v>
      </c>
      <c r="D7" s="2">
        <v>3</v>
      </c>
      <c r="E7" s="2">
        <f t="shared" si="0"/>
        <v>3.1333333333333335E-3</v>
      </c>
      <c r="F7" s="10">
        <v>1000</v>
      </c>
      <c r="G7" s="10">
        <v>12</v>
      </c>
      <c r="H7" s="10">
        <f t="shared" si="1"/>
        <v>37.6</v>
      </c>
    </row>
    <row r="8" spans="1:8" ht="21" customHeight="1">
      <c r="A8" s="11" t="s">
        <v>34</v>
      </c>
      <c r="B8" s="2"/>
      <c r="C8" s="2">
        <v>9.4000000000000004E-3</v>
      </c>
      <c r="D8" s="2">
        <v>3</v>
      </c>
      <c r="E8" s="2">
        <f t="shared" si="0"/>
        <v>3.1333333333333335E-3</v>
      </c>
      <c r="F8" s="10">
        <v>10800</v>
      </c>
      <c r="G8" s="10">
        <v>12</v>
      </c>
      <c r="H8" s="10">
        <f t="shared" si="1"/>
        <v>406.08000000000004</v>
      </c>
    </row>
    <row r="9" spans="1:8">
      <c r="A9" s="22" t="s">
        <v>27</v>
      </c>
      <c r="B9" s="23"/>
      <c r="C9" s="23"/>
      <c r="D9" s="23"/>
      <c r="E9" s="23"/>
      <c r="F9" s="24"/>
      <c r="G9" s="17"/>
      <c r="H9" s="9">
        <f>SUM(H5:H8)</f>
        <v>480.15200000000004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3" sqref="J3:J11"/>
    </sheetView>
  </sheetViews>
  <sheetFormatPr defaultRowHeight="15"/>
  <cols>
    <col min="1" max="1" width="29.140625" customWidth="1"/>
    <col min="2" max="2" width="11.42578125" customWidth="1"/>
    <col min="5" max="5" width="12.42578125" customWidth="1"/>
    <col min="8" max="8" width="10.85546875" customWidth="1"/>
  </cols>
  <sheetData>
    <row r="1" spans="1:8" ht="29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23.25" customHeight="1">
      <c r="A2" s="21" t="s">
        <v>38</v>
      </c>
      <c r="B2" s="21"/>
      <c r="C2" s="21"/>
      <c r="D2" s="21"/>
      <c r="E2" s="21"/>
      <c r="F2" s="21"/>
      <c r="G2" s="21"/>
      <c r="H2" s="21"/>
    </row>
    <row r="3" spans="1:8" ht="48">
      <c r="A3" s="8" t="s">
        <v>25</v>
      </c>
      <c r="B3" s="8" t="s">
        <v>22</v>
      </c>
      <c r="C3" s="8" t="s">
        <v>23</v>
      </c>
      <c r="D3" s="8" t="s">
        <v>30</v>
      </c>
      <c r="E3" s="8" t="s">
        <v>26</v>
      </c>
      <c r="F3" s="8" t="s">
        <v>24</v>
      </c>
      <c r="G3" s="8" t="s">
        <v>28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1" t="s">
        <v>33</v>
      </c>
      <c r="B5" s="12"/>
      <c r="C5" s="2">
        <v>9.4000000000000004E-3</v>
      </c>
      <c r="D5" s="2">
        <v>2</v>
      </c>
      <c r="E5" s="2">
        <f>C5/D5</f>
        <v>4.7000000000000002E-3</v>
      </c>
      <c r="F5" s="10">
        <v>670</v>
      </c>
      <c r="G5" s="10">
        <v>12</v>
      </c>
      <c r="H5" s="10">
        <f>SUM(E5*F5*G5)</f>
        <v>37.787999999999997</v>
      </c>
    </row>
    <row r="6" spans="1:8">
      <c r="A6" s="11" t="s">
        <v>35</v>
      </c>
      <c r="B6" s="12"/>
      <c r="C6" s="2">
        <v>9.4000000000000004E-3</v>
      </c>
      <c r="D6" s="2">
        <v>2</v>
      </c>
      <c r="E6" s="2">
        <f t="shared" ref="E6:E8" si="0">C6/D6</f>
        <v>4.7000000000000002E-3</v>
      </c>
      <c r="F6" s="10">
        <v>300</v>
      </c>
      <c r="G6" s="10">
        <v>12</v>
      </c>
      <c r="H6" s="10">
        <f t="shared" ref="H6:H8" si="1">SUM(E6*F6*G6)</f>
        <v>16.920000000000002</v>
      </c>
    </row>
    <row r="7" spans="1:8">
      <c r="A7" s="11" t="s">
        <v>36</v>
      </c>
      <c r="B7" s="12"/>
      <c r="C7" s="2">
        <v>9.4000000000000004E-3</v>
      </c>
      <c r="D7" s="2">
        <v>2</v>
      </c>
      <c r="E7" s="2">
        <f t="shared" si="0"/>
        <v>4.7000000000000002E-3</v>
      </c>
      <c r="F7" s="10">
        <v>1000</v>
      </c>
      <c r="G7" s="10">
        <v>12</v>
      </c>
      <c r="H7" s="10">
        <f t="shared" si="1"/>
        <v>56.400000000000006</v>
      </c>
    </row>
    <row r="8" spans="1:8" ht="21" customHeight="1">
      <c r="A8" s="11" t="s">
        <v>34</v>
      </c>
      <c r="B8" s="2"/>
      <c r="C8" s="2">
        <v>9.4000000000000004E-3</v>
      </c>
      <c r="D8" s="2">
        <v>2</v>
      </c>
      <c r="E8" s="2">
        <f t="shared" si="0"/>
        <v>4.7000000000000002E-3</v>
      </c>
      <c r="F8" s="10">
        <v>10800</v>
      </c>
      <c r="G8" s="10">
        <v>12</v>
      </c>
      <c r="H8" s="10">
        <f t="shared" si="1"/>
        <v>609.12000000000012</v>
      </c>
    </row>
    <row r="9" spans="1:8">
      <c r="A9" s="22" t="s">
        <v>27</v>
      </c>
      <c r="B9" s="23"/>
      <c r="C9" s="23"/>
      <c r="D9" s="23"/>
      <c r="E9" s="23"/>
      <c r="F9" s="24"/>
      <c r="G9" s="17"/>
      <c r="H9" s="9">
        <f>SUM(H5:H8)</f>
        <v>720.22800000000007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5" sqref="J5:J12"/>
    </sheetView>
  </sheetViews>
  <sheetFormatPr defaultRowHeight="15"/>
  <cols>
    <col min="1" max="1" width="29.140625" customWidth="1"/>
    <col min="2" max="2" width="11.42578125" customWidth="1"/>
    <col min="5" max="5" width="12.42578125" customWidth="1"/>
    <col min="8" max="8" width="10.85546875" customWidth="1"/>
  </cols>
  <sheetData>
    <row r="1" spans="1:8" ht="29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23.25" customHeight="1">
      <c r="A2" s="21" t="s">
        <v>38</v>
      </c>
      <c r="B2" s="21"/>
      <c r="C2" s="21"/>
      <c r="D2" s="21"/>
      <c r="E2" s="21"/>
      <c r="F2" s="21"/>
      <c r="G2" s="21"/>
      <c r="H2" s="21"/>
    </row>
    <row r="3" spans="1:8" ht="48">
      <c r="A3" s="8" t="s">
        <v>25</v>
      </c>
      <c r="B3" s="8" t="s">
        <v>22</v>
      </c>
      <c r="C3" s="8" t="s">
        <v>23</v>
      </c>
      <c r="D3" s="8" t="s">
        <v>30</v>
      </c>
      <c r="E3" s="8" t="s">
        <v>26</v>
      </c>
      <c r="F3" s="8" t="s">
        <v>24</v>
      </c>
      <c r="G3" s="8" t="s">
        <v>28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1" t="s">
        <v>33</v>
      </c>
      <c r="B5" s="6"/>
      <c r="C5" s="2">
        <v>9.4000000000000004E-3</v>
      </c>
      <c r="D5" s="2">
        <v>2</v>
      </c>
      <c r="E5" s="2">
        <f t="shared" ref="E5:E6" si="0">C5/D5</f>
        <v>4.7000000000000002E-3</v>
      </c>
      <c r="F5" s="10">
        <v>670</v>
      </c>
      <c r="G5" s="10">
        <v>12</v>
      </c>
      <c r="H5" s="10">
        <f t="shared" ref="H5:H6" si="1">SUM(E5*F5*G5)</f>
        <v>37.787999999999997</v>
      </c>
    </row>
    <row r="6" spans="1:8">
      <c r="A6" s="11" t="s">
        <v>35</v>
      </c>
      <c r="B6" s="6"/>
      <c r="C6" s="2">
        <v>9.4000000000000004E-3</v>
      </c>
      <c r="D6" s="2">
        <v>2</v>
      </c>
      <c r="E6" s="2">
        <f t="shared" si="0"/>
        <v>4.7000000000000002E-3</v>
      </c>
      <c r="F6" s="10">
        <v>300</v>
      </c>
      <c r="G6" s="10">
        <v>12</v>
      </c>
      <c r="H6" s="10">
        <f t="shared" si="1"/>
        <v>16.920000000000002</v>
      </c>
    </row>
    <row r="7" spans="1:8">
      <c r="A7" s="11" t="s">
        <v>36</v>
      </c>
      <c r="B7" s="12"/>
      <c r="C7" s="2">
        <v>9.4000000000000004E-3</v>
      </c>
      <c r="D7" s="2">
        <v>2</v>
      </c>
      <c r="E7" s="2">
        <f>C7/D7</f>
        <v>4.7000000000000002E-3</v>
      </c>
      <c r="F7" s="10">
        <v>1000</v>
      </c>
      <c r="G7" s="10">
        <v>12</v>
      </c>
      <c r="H7" s="10">
        <f>SUM(E7*F7*G7)</f>
        <v>56.400000000000006</v>
      </c>
    </row>
    <row r="8" spans="1:8" ht="21" customHeight="1">
      <c r="A8" s="11" t="s">
        <v>34</v>
      </c>
      <c r="B8" s="2"/>
      <c r="C8" s="2">
        <v>9.4000000000000004E-3</v>
      </c>
      <c r="D8" s="2">
        <v>2</v>
      </c>
      <c r="E8" s="2">
        <f t="shared" ref="E8" si="2">C8/D8</f>
        <v>4.7000000000000002E-3</v>
      </c>
      <c r="F8" s="10">
        <v>10800</v>
      </c>
      <c r="G8" s="10">
        <v>12</v>
      </c>
      <c r="H8" s="10">
        <f t="shared" ref="H8" si="3">SUM(E8*F8*G8)</f>
        <v>609.12000000000012</v>
      </c>
    </row>
    <row r="9" spans="1:8">
      <c r="A9" s="22" t="s">
        <v>27</v>
      </c>
      <c r="B9" s="23"/>
      <c r="C9" s="23"/>
      <c r="D9" s="23"/>
      <c r="E9" s="23"/>
      <c r="F9" s="24"/>
      <c r="G9" s="17"/>
      <c r="H9" s="9">
        <f>SUM(H5:H8)</f>
        <v>720.22800000000007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5" sqref="J5:J11"/>
    </sheetView>
  </sheetViews>
  <sheetFormatPr defaultRowHeight="15"/>
  <cols>
    <col min="1" max="1" width="29.140625" customWidth="1"/>
    <col min="2" max="2" width="11.42578125" customWidth="1"/>
    <col min="5" max="5" width="12.42578125" customWidth="1"/>
    <col min="8" max="8" width="10.85546875" customWidth="1"/>
  </cols>
  <sheetData>
    <row r="1" spans="1:8" ht="29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23.25" customHeight="1">
      <c r="A2" s="21" t="s">
        <v>38</v>
      </c>
      <c r="B2" s="21"/>
      <c r="C2" s="21"/>
      <c r="D2" s="21"/>
      <c r="E2" s="21"/>
      <c r="F2" s="21"/>
      <c r="G2" s="21"/>
      <c r="H2" s="21"/>
    </row>
    <row r="3" spans="1:8" ht="48">
      <c r="A3" s="8" t="s">
        <v>25</v>
      </c>
      <c r="B3" s="8" t="s">
        <v>22</v>
      </c>
      <c r="C3" s="8" t="s">
        <v>23</v>
      </c>
      <c r="D3" s="8" t="s">
        <v>30</v>
      </c>
      <c r="E3" s="8" t="s">
        <v>26</v>
      </c>
      <c r="F3" s="8" t="s">
        <v>24</v>
      </c>
      <c r="G3" s="8" t="s">
        <v>28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1" t="s">
        <v>33</v>
      </c>
      <c r="B5" s="6"/>
      <c r="C5" s="2">
        <v>9.4000000000000004E-3</v>
      </c>
      <c r="D5" s="2">
        <v>3</v>
      </c>
      <c r="E5" s="2">
        <f t="shared" ref="E5:E7" si="0">C5/D5</f>
        <v>3.1333333333333335E-3</v>
      </c>
      <c r="F5" s="10">
        <v>670</v>
      </c>
      <c r="G5" s="10">
        <v>12</v>
      </c>
      <c r="H5" s="10">
        <f>SUM(E5*F5*G5)</f>
        <v>25.192</v>
      </c>
    </row>
    <row r="6" spans="1:8">
      <c r="A6" s="11" t="s">
        <v>35</v>
      </c>
      <c r="B6" s="6"/>
      <c r="C6" s="2">
        <v>9.4000000000000004E-3</v>
      </c>
      <c r="D6" s="2">
        <v>3</v>
      </c>
      <c r="E6" s="2">
        <f t="shared" si="0"/>
        <v>3.1333333333333335E-3</v>
      </c>
      <c r="F6" s="10">
        <v>300</v>
      </c>
      <c r="G6" s="10">
        <v>12</v>
      </c>
      <c r="H6" s="10">
        <f>SUM(E6*F6*G6)</f>
        <v>11.280000000000001</v>
      </c>
    </row>
    <row r="7" spans="1:8">
      <c r="A7" s="11" t="s">
        <v>36</v>
      </c>
      <c r="B7" s="12"/>
      <c r="C7" s="2">
        <v>9.4000000000000004E-3</v>
      </c>
      <c r="D7" s="2">
        <v>3</v>
      </c>
      <c r="E7" s="2">
        <f t="shared" si="0"/>
        <v>3.1333333333333335E-3</v>
      </c>
      <c r="F7" s="10">
        <v>1000</v>
      </c>
      <c r="G7" s="10">
        <v>12</v>
      </c>
      <c r="H7" s="10">
        <f>SUM(E7*F7*G7)</f>
        <v>37.6</v>
      </c>
    </row>
    <row r="8" spans="1:8" ht="21" customHeight="1">
      <c r="A8" s="11" t="s">
        <v>34</v>
      </c>
      <c r="B8" s="2"/>
      <c r="C8" s="2">
        <v>9.4000000000000004E-3</v>
      </c>
      <c r="D8" s="2">
        <v>3</v>
      </c>
      <c r="E8" s="2">
        <f t="shared" ref="E8" si="1">C8/D8</f>
        <v>3.1333333333333335E-3</v>
      </c>
      <c r="F8" s="10">
        <v>10800</v>
      </c>
      <c r="G8" s="10">
        <v>12</v>
      </c>
      <c r="H8" s="10">
        <f t="shared" ref="H8" si="2">SUM(E8*F8*G8)</f>
        <v>406.08000000000004</v>
      </c>
    </row>
    <row r="9" spans="1:8">
      <c r="A9" s="22" t="s">
        <v>27</v>
      </c>
      <c r="B9" s="23"/>
      <c r="C9" s="23"/>
      <c r="D9" s="23"/>
      <c r="E9" s="23"/>
      <c r="F9" s="24"/>
      <c r="G9" s="17"/>
      <c r="H9" s="9">
        <f>SUM(H5:H8)</f>
        <v>480.15200000000004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5" sqref="J5:J10"/>
    </sheetView>
  </sheetViews>
  <sheetFormatPr defaultRowHeight="15"/>
  <cols>
    <col min="1" max="1" width="29.140625" customWidth="1"/>
    <col min="2" max="2" width="11.42578125" customWidth="1"/>
    <col min="5" max="5" width="12.42578125" customWidth="1"/>
    <col min="8" max="8" width="10.85546875" customWidth="1"/>
  </cols>
  <sheetData>
    <row r="1" spans="1:8" ht="29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23.25" customHeight="1">
      <c r="A2" s="21" t="s">
        <v>38</v>
      </c>
      <c r="B2" s="21"/>
      <c r="C2" s="21"/>
      <c r="D2" s="21"/>
      <c r="E2" s="21"/>
      <c r="F2" s="21"/>
      <c r="G2" s="21"/>
      <c r="H2" s="21"/>
    </row>
    <row r="3" spans="1:8" ht="48">
      <c r="A3" s="8" t="s">
        <v>25</v>
      </c>
      <c r="B3" s="8" t="s">
        <v>22</v>
      </c>
      <c r="C3" s="8" t="s">
        <v>23</v>
      </c>
      <c r="D3" s="8" t="s">
        <v>30</v>
      </c>
      <c r="E3" s="8" t="s">
        <v>26</v>
      </c>
      <c r="F3" s="8" t="s">
        <v>24</v>
      </c>
      <c r="G3" s="8" t="s">
        <v>28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1" t="s">
        <v>33</v>
      </c>
      <c r="B5" s="6"/>
      <c r="C5" s="2">
        <v>9.4000000000000004E-3</v>
      </c>
      <c r="D5" s="19">
        <v>2</v>
      </c>
      <c r="E5" s="2">
        <f t="shared" ref="E5:E6" si="0">C5/D5</f>
        <v>4.7000000000000002E-3</v>
      </c>
      <c r="F5" s="10">
        <v>670</v>
      </c>
      <c r="G5" s="10">
        <v>12</v>
      </c>
      <c r="H5" s="10">
        <f t="shared" ref="H5:H6" si="1">SUM(E5*F5*G5)</f>
        <v>37.787999999999997</v>
      </c>
    </row>
    <row r="6" spans="1:8">
      <c r="A6" s="11" t="s">
        <v>35</v>
      </c>
      <c r="B6" s="6"/>
      <c r="C6" s="2">
        <v>9.4000000000000004E-3</v>
      </c>
      <c r="D6" s="19">
        <v>2</v>
      </c>
      <c r="E6" s="2">
        <f t="shared" si="0"/>
        <v>4.7000000000000002E-3</v>
      </c>
      <c r="F6" s="10">
        <v>300</v>
      </c>
      <c r="G6" s="10">
        <v>12</v>
      </c>
      <c r="H6" s="10">
        <f t="shared" si="1"/>
        <v>16.920000000000002</v>
      </c>
    </row>
    <row r="7" spans="1:8">
      <c r="A7" s="11" t="s">
        <v>36</v>
      </c>
      <c r="B7" s="12"/>
      <c r="C7" s="2">
        <v>9.4000000000000004E-3</v>
      </c>
      <c r="D7" s="2">
        <v>2</v>
      </c>
      <c r="E7" s="2">
        <f>C7/D7</f>
        <v>4.7000000000000002E-3</v>
      </c>
      <c r="F7" s="10">
        <v>1000</v>
      </c>
      <c r="G7" s="10">
        <v>12</v>
      </c>
      <c r="H7" s="10">
        <f>SUM(E7*F7*G7)</f>
        <v>56.400000000000006</v>
      </c>
    </row>
    <row r="8" spans="1:8" ht="21" customHeight="1">
      <c r="A8" s="11" t="s">
        <v>34</v>
      </c>
      <c r="B8" s="2"/>
      <c r="C8" s="2">
        <v>9.4000000000000004E-3</v>
      </c>
      <c r="D8" s="2">
        <v>2</v>
      </c>
      <c r="E8" s="2">
        <f t="shared" ref="E8" si="2">C8/D8</f>
        <v>4.7000000000000002E-3</v>
      </c>
      <c r="F8" s="10">
        <v>10800</v>
      </c>
      <c r="G8" s="10">
        <v>12</v>
      </c>
      <c r="H8" s="10">
        <f t="shared" ref="H8" si="3">SUM(E8*F8*G8)</f>
        <v>609.12000000000012</v>
      </c>
    </row>
    <row r="9" spans="1:8">
      <c r="A9" s="22" t="s">
        <v>27</v>
      </c>
      <c r="B9" s="23"/>
      <c r="C9" s="23"/>
      <c r="D9" s="23"/>
      <c r="E9" s="23"/>
      <c r="F9" s="24"/>
      <c r="G9" s="17"/>
      <c r="H9" s="9">
        <f>SUM(H5:H8)</f>
        <v>720.22800000000007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3" sqref="J3:J11"/>
    </sheetView>
  </sheetViews>
  <sheetFormatPr defaultRowHeight="15"/>
  <cols>
    <col min="1" max="1" width="29.140625" customWidth="1"/>
    <col min="2" max="2" width="11.42578125" customWidth="1"/>
    <col min="5" max="5" width="12.42578125" customWidth="1"/>
    <col min="8" max="8" width="10.85546875" customWidth="1"/>
  </cols>
  <sheetData>
    <row r="1" spans="1:8" ht="29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23.25" customHeight="1">
      <c r="A2" s="21" t="s">
        <v>38</v>
      </c>
      <c r="B2" s="21"/>
      <c r="C2" s="21"/>
      <c r="D2" s="21"/>
      <c r="E2" s="21"/>
      <c r="F2" s="21"/>
      <c r="G2" s="21"/>
      <c r="H2" s="21"/>
    </row>
    <row r="3" spans="1:8" ht="48">
      <c r="A3" s="8" t="s">
        <v>25</v>
      </c>
      <c r="B3" s="8" t="s">
        <v>22</v>
      </c>
      <c r="C3" s="8" t="s">
        <v>23</v>
      </c>
      <c r="D3" s="8" t="s">
        <v>30</v>
      </c>
      <c r="E3" s="8" t="s">
        <v>26</v>
      </c>
      <c r="F3" s="8" t="s">
        <v>24</v>
      </c>
      <c r="G3" s="8" t="s">
        <v>28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1" t="s">
        <v>33</v>
      </c>
      <c r="B5" s="12"/>
      <c r="C5" s="2">
        <v>9.4000000000000004E-3</v>
      </c>
      <c r="D5" s="2">
        <v>2</v>
      </c>
      <c r="E5" s="2">
        <f>C5/D5</f>
        <v>4.7000000000000002E-3</v>
      </c>
      <c r="F5" s="10">
        <v>670</v>
      </c>
      <c r="G5" s="10">
        <v>12</v>
      </c>
      <c r="H5" s="10">
        <f>SUM(E5*F5*G5)</f>
        <v>37.787999999999997</v>
      </c>
    </row>
    <row r="6" spans="1:8">
      <c r="A6" s="11" t="s">
        <v>35</v>
      </c>
      <c r="B6" s="12"/>
      <c r="C6" s="2">
        <v>9.4000000000000004E-3</v>
      </c>
      <c r="D6" s="2">
        <v>2</v>
      </c>
      <c r="E6" s="2">
        <f t="shared" ref="E6:E8" si="0">C6/D6</f>
        <v>4.7000000000000002E-3</v>
      </c>
      <c r="F6" s="10">
        <v>300</v>
      </c>
      <c r="G6" s="10">
        <v>12</v>
      </c>
      <c r="H6" s="10">
        <f t="shared" ref="H6:H8" si="1">SUM(E6*F6*G6)</f>
        <v>16.920000000000002</v>
      </c>
    </row>
    <row r="7" spans="1:8">
      <c r="A7" s="11" t="s">
        <v>36</v>
      </c>
      <c r="B7" s="12"/>
      <c r="C7" s="2">
        <v>9.4000000000000004E-3</v>
      </c>
      <c r="D7" s="2">
        <v>2</v>
      </c>
      <c r="E7" s="2">
        <f t="shared" si="0"/>
        <v>4.7000000000000002E-3</v>
      </c>
      <c r="F7" s="10">
        <v>1000</v>
      </c>
      <c r="G7" s="10">
        <v>12</v>
      </c>
      <c r="H7" s="10">
        <f t="shared" si="1"/>
        <v>56.400000000000006</v>
      </c>
    </row>
    <row r="8" spans="1:8" ht="21" customHeight="1">
      <c r="A8" s="11" t="s">
        <v>34</v>
      </c>
      <c r="B8" s="2"/>
      <c r="C8" s="2">
        <v>9.4000000000000004E-3</v>
      </c>
      <c r="D8" s="2">
        <v>2</v>
      </c>
      <c r="E8" s="2">
        <f t="shared" si="0"/>
        <v>4.7000000000000002E-3</v>
      </c>
      <c r="F8" s="10">
        <v>10800</v>
      </c>
      <c r="G8" s="10">
        <v>12</v>
      </c>
      <c r="H8" s="10">
        <f t="shared" si="1"/>
        <v>609.12000000000012</v>
      </c>
    </row>
    <row r="9" spans="1:8">
      <c r="A9" s="22" t="s">
        <v>27</v>
      </c>
      <c r="B9" s="23"/>
      <c r="C9" s="23"/>
      <c r="D9" s="23"/>
      <c r="E9" s="23"/>
      <c r="F9" s="24"/>
      <c r="G9" s="17"/>
      <c r="H9" s="9">
        <f>SUM(H5:H8)</f>
        <v>720.22800000000007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6" sqref="J6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1.28515625" customWidth="1"/>
    <col min="5" max="5" width="12.28515625" customWidth="1"/>
    <col min="7" max="7" width="12.7109375" customWidth="1"/>
    <col min="8" max="8" width="11.7109375" customWidth="1"/>
    <col min="9" max="9" width="12.28515625" customWidth="1"/>
    <col min="10" max="10" width="11.5703125" customWidth="1"/>
    <col min="11" max="11" width="12" customWidth="1"/>
  </cols>
  <sheetData>
    <row r="1" spans="1:11" ht="15" customHeight="1">
      <c r="J1" s="29" t="s">
        <v>41</v>
      </c>
      <c r="K1" s="29"/>
    </row>
    <row r="2" spans="1:11">
      <c r="J2" s="29"/>
      <c r="K2" s="29"/>
    </row>
    <row r="3" spans="1:11">
      <c r="J3" s="29"/>
      <c r="K3" s="29"/>
    </row>
    <row r="4" spans="1:11">
      <c r="J4" s="29"/>
      <c r="K4" s="29"/>
    </row>
    <row r="5" spans="1:11">
      <c r="J5" s="29"/>
      <c r="K5" s="29"/>
    </row>
    <row r="7" spans="1:1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46.9" customHeight="1">
      <c r="A8" s="26" t="s">
        <v>0</v>
      </c>
      <c r="B8" s="26"/>
      <c r="C8" s="26"/>
      <c r="D8" s="26" t="s">
        <v>1</v>
      </c>
      <c r="E8" s="26"/>
      <c r="F8" s="26"/>
      <c r="G8" s="26"/>
      <c r="H8" s="26"/>
      <c r="I8" s="26"/>
      <c r="J8" s="26"/>
      <c r="K8" s="27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28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заочно 2'!H6</f>
        <v>13164.20993664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'УС заочно 2'!H9</f>
        <v>720.22800000000007</v>
      </c>
      <c r="H11" s="7">
        <v>0</v>
      </c>
      <c r="I11" s="7">
        <v>0</v>
      </c>
      <c r="J11" s="7">
        <v>0</v>
      </c>
      <c r="K11" s="7">
        <f>SUM(A11:J11)</f>
        <v>13884.437936639999</v>
      </c>
    </row>
    <row r="13" spans="1:11">
      <c r="K13" s="13"/>
    </row>
  </sheetData>
  <mergeCells count="5">
    <mergeCell ref="A7:K7"/>
    <mergeCell ref="A8:C8"/>
    <mergeCell ref="D8:J8"/>
    <mergeCell ref="K8:K9"/>
    <mergeCell ref="J1:K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:XFD10"/>
    </sheetView>
  </sheetViews>
  <sheetFormatPr defaultRowHeight="15"/>
  <cols>
    <col min="1" max="1" width="24" customWidth="1"/>
    <col min="2" max="2" width="11.5703125" customWidth="1"/>
    <col min="5" max="5" width="10.7109375" customWidth="1"/>
    <col min="6" max="6" width="11" customWidth="1"/>
  </cols>
  <sheetData>
    <row r="1" spans="1:8" ht="23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45" customHeight="1">
      <c r="A2" s="21" t="s">
        <v>37</v>
      </c>
      <c r="B2" s="21"/>
      <c r="C2" s="21"/>
      <c r="D2" s="21"/>
      <c r="E2" s="21"/>
      <c r="F2" s="21"/>
      <c r="G2" s="21"/>
      <c r="H2" s="21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29</v>
      </c>
      <c r="B5" s="9">
        <v>17926.88</v>
      </c>
      <c r="C5" s="2">
        <v>9.4E-2</v>
      </c>
      <c r="D5" s="2">
        <f>SUM(C5*1974)</f>
        <v>185.55600000000001</v>
      </c>
      <c r="E5" s="14">
        <v>2</v>
      </c>
      <c r="F5" s="2">
        <f>SUM(D5/E5)</f>
        <v>92.778000000000006</v>
      </c>
      <c r="G5" s="2">
        <f>SUM(B5*12*1.302/1974)</f>
        <v>141.88934808510638</v>
      </c>
      <c r="H5" s="2">
        <f>SUM(F5*G5)</f>
        <v>13164.20993664</v>
      </c>
    </row>
    <row r="6" spans="1:8">
      <c r="A6" s="22" t="s">
        <v>21</v>
      </c>
      <c r="B6" s="23"/>
      <c r="C6" s="23"/>
      <c r="D6" s="23"/>
      <c r="E6" s="23"/>
      <c r="F6" s="23"/>
      <c r="G6" s="24"/>
      <c r="H6" s="15">
        <f>SUM(H5:H5)</f>
        <v>13164.20993664</v>
      </c>
    </row>
    <row r="8" spans="1:8" hidden="1">
      <c r="B8">
        <f>B5*C5</f>
        <v>1685.1267200000002</v>
      </c>
    </row>
    <row r="9" spans="1:8" hidden="1"/>
    <row r="10" spans="1:8" hidden="1">
      <c r="B10" s="13">
        <f>B5*C5*12</f>
        <v>20221.520640000002</v>
      </c>
    </row>
  </sheetData>
  <mergeCells count="3">
    <mergeCell ref="A1:H1"/>
    <mergeCell ref="A2:H2"/>
    <mergeCell ref="A6:G6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6" sqref="J6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1.28515625" customWidth="1"/>
    <col min="5" max="5" width="12.28515625" customWidth="1"/>
    <col min="7" max="7" width="12.7109375" customWidth="1"/>
    <col min="8" max="8" width="11.7109375" customWidth="1"/>
    <col min="9" max="9" width="12.28515625" customWidth="1"/>
    <col min="10" max="10" width="11.5703125" customWidth="1"/>
    <col min="11" max="11" width="12" customWidth="1"/>
  </cols>
  <sheetData>
    <row r="1" spans="1:11" ht="15" customHeight="1">
      <c r="J1" s="29" t="s">
        <v>42</v>
      </c>
      <c r="K1" s="29"/>
    </row>
    <row r="2" spans="1:11">
      <c r="J2" s="29"/>
      <c r="K2" s="29"/>
    </row>
    <row r="3" spans="1:11">
      <c r="J3" s="29"/>
      <c r="K3" s="29"/>
    </row>
    <row r="4" spans="1:11">
      <c r="J4" s="29"/>
      <c r="K4" s="29"/>
    </row>
    <row r="5" spans="1:11">
      <c r="J5" s="29"/>
      <c r="K5" s="29"/>
    </row>
    <row r="7" spans="1:1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46.9" customHeight="1">
      <c r="A8" s="26" t="s">
        <v>0</v>
      </c>
      <c r="B8" s="26"/>
      <c r="C8" s="26"/>
      <c r="D8" s="26" t="s">
        <v>1</v>
      </c>
      <c r="E8" s="26"/>
      <c r="F8" s="26"/>
      <c r="G8" s="26"/>
      <c r="H8" s="26"/>
      <c r="I8" s="26"/>
      <c r="J8" s="26"/>
      <c r="K8" s="27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28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заочно (2)'!H6</f>
        <v>13164.20993664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'УС 2 заочно'!H9</f>
        <v>720.22800000000007</v>
      </c>
      <c r="H11" s="7">
        <v>0</v>
      </c>
      <c r="I11" s="7">
        <v>0</v>
      </c>
      <c r="J11" s="7">
        <v>0</v>
      </c>
      <c r="K11" s="7">
        <f>SUM(A11:J11)</f>
        <v>13884.437936639999</v>
      </c>
    </row>
    <row r="13" spans="1:11">
      <c r="K13" s="13"/>
    </row>
  </sheetData>
  <mergeCells count="5">
    <mergeCell ref="J1:K5"/>
    <mergeCell ref="A7:K7"/>
    <mergeCell ref="A8:C8"/>
    <mergeCell ref="D8:J8"/>
    <mergeCell ref="K8:K9"/>
  </mergeCells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F30" sqref="F30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1.28515625" customWidth="1"/>
    <col min="5" max="5" width="12.28515625" customWidth="1"/>
    <col min="7" max="7" width="12.7109375" customWidth="1"/>
    <col min="8" max="8" width="11.7109375" customWidth="1"/>
    <col min="9" max="9" width="12.28515625" customWidth="1"/>
    <col min="10" max="10" width="11.5703125" customWidth="1"/>
    <col min="11" max="11" width="12" customWidth="1"/>
  </cols>
  <sheetData>
    <row r="1" spans="1:11" ht="15" customHeight="1">
      <c r="J1" s="29" t="s">
        <v>43</v>
      </c>
      <c r="K1" s="29"/>
    </row>
    <row r="2" spans="1:11">
      <c r="J2" s="29"/>
      <c r="K2" s="29"/>
    </row>
    <row r="3" spans="1:11">
      <c r="J3" s="29"/>
      <c r="K3" s="29"/>
    </row>
    <row r="4" spans="1:11">
      <c r="J4" s="29"/>
      <c r="K4" s="29"/>
    </row>
    <row r="5" spans="1:11">
      <c r="J5" s="29"/>
      <c r="K5" s="29"/>
    </row>
    <row r="7" spans="1:1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46.9" customHeight="1">
      <c r="A8" s="26" t="s">
        <v>0</v>
      </c>
      <c r="B8" s="26"/>
      <c r="C8" s="26"/>
      <c r="D8" s="26" t="s">
        <v>1</v>
      </c>
      <c r="E8" s="26"/>
      <c r="F8" s="26"/>
      <c r="G8" s="26"/>
      <c r="H8" s="26"/>
      <c r="I8" s="26"/>
      <c r="J8" s="26"/>
      <c r="K8" s="27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28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заочно (2'!H6</f>
        <v>13164.20993664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'УС заочно (2)'!H9</f>
        <v>720.22800000000007</v>
      </c>
      <c r="H11" s="7">
        <v>0</v>
      </c>
      <c r="I11" s="7">
        <v>0</v>
      </c>
      <c r="J11" s="7">
        <v>0</v>
      </c>
      <c r="K11" s="7">
        <f>SUM(A11:J11)</f>
        <v>13884.437936639999</v>
      </c>
    </row>
    <row r="13" spans="1:11">
      <c r="K13" s="13"/>
    </row>
  </sheetData>
  <mergeCells count="5">
    <mergeCell ref="J1:K5"/>
    <mergeCell ref="A7:K7"/>
    <mergeCell ref="A8:C8"/>
    <mergeCell ref="D8:J8"/>
    <mergeCell ref="K8:K9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6" sqref="J6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1.28515625" customWidth="1"/>
    <col min="5" max="5" width="12.28515625" customWidth="1"/>
    <col min="7" max="7" width="12.7109375" customWidth="1"/>
    <col min="8" max="8" width="11.7109375" customWidth="1"/>
    <col min="9" max="9" width="12.28515625" customWidth="1"/>
    <col min="10" max="10" width="11.5703125" customWidth="1"/>
    <col min="11" max="11" width="12" customWidth="1"/>
  </cols>
  <sheetData>
    <row r="1" spans="1:11" ht="15" customHeight="1">
      <c r="J1" s="29" t="s">
        <v>44</v>
      </c>
      <c r="K1" s="29"/>
    </row>
    <row r="2" spans="1:11">
      <c r="J2" s="29"/>
      <c r="K2" s="29"/>
    </row>
    <row r="3" spans="1:11">
      <c r="J3" s="29"/>
      <c r="K3" s="29"/>
    </row>
    <row r="4" spans="1:11">
      <c r="J4" s="29"/>
      <c r="K4" s="29"/>
    </row>
    <row r="5" spans="1:11">
      <c r="J5" s="29"/>
      <c r="K5" s="29"/>
    </row>
    <row r="7" spans="1:1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46.9" customHeight="1">
      <c r="A8" s="26" t="s">
        <v>0</v>
      </c>
      <c r="B8" s="26"/>
      <c r="C8" s="26"/>
      <c r="D8" s="26" t="s">
        <v>1</v>
      </c>
      <c r="E8" s="26"/>
      <c r="F8" s="26"/>
      <c r="G8" s="26"/>
      <c r="H8" s="26"/>
      <c r="I8" s="26"/>
      <c r="J8" s="26"/>
      <c r="K8" s="27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28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заочно 3'!H6</f>
        <v>9706.2887577599995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'УС заочно (3)'!H9</f>
        <v>480.15200000000004</v>
      </c>
      <c r="H11" s="7">
        <v>0</v>
      </c>
      <c r="I11" s="7">
        <v>0</v>
      </c>
      <c r="J11" s="7">
        <v>0</v>
      </c>
      <c r="K11" s="7">
        <f>SUM(A11:J11)</f>
        <v>10186.44075776</v>
      </c>
    </row>
    <row r="13" spans="1:11">
      <c r="K13" s="13"/>
    </row>
  </sheetData>
  <mergeCells count="5">
    <mergeCell ref="J1:K5"/>
    <mergeCell ref="A7:K7"/>
    <mergeCell ref="A8:C8"/>
    <mergeCell ref="D8:J8"/>
    <mergeCell ref="K8:K9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6" sqref="J6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1.28515625" customWidth="1"/>
    <col min="5" max="5" width="12.28515625" customWidth="1"/>
    <col min="7" max="7" width="12.7109375" customWidth="1"/>
    <col min="8" max="8" width="11.7109375" customWidth="1"/>
    <col min="9" max="9" width="12.28515625" customWidth="1"/>
    <col min="10" max="10" width="11.5703125" customWidth="1"/>
    <col min="11" max="11" width="12" customWidth="1"/>
  </cols>
  <sheetData>
    <row r="1" spans="1:11" ht="15" customHeight="1">
      <c r="J1" s="29" t="s">
        <v>45</v>
      </c>
      <c r="K1" s="29"/>
    </row>
    <row r="2" spans="1:11">
      <c r="J2" s="29"/>
      <c r="K2" s="29"/>
    </row>
    <row r="3" spans="1:11">
      <c r="J3" s="29"/>
      <c r="K3" s="29"/>
    </row>
    <row r="4" spans="1:11">
      <c r="J4" s="29"/>
      <c r="K4" s="29"/>
    </row>
    <row r="5" spans="1:11">
      <c r="J5" s="29"/>
      <c r="K5" s="29"/>
    </row>
    <row r="7" spans="1:1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46.9" customHeight="1">
      <c r="A8" s="26" t="s">
        <v>0</v>
      </c>
      <c r="B8" s="26"/>
      <c r="C8" s="26"/>
      <c r="D8" s="26" t="s">
        <v>1</v>
      </c>
      <c r="E8" s="26"/>
      <c r="F8" s="26"/>
      <c r="G8" s="26"/>
      <c r="H8" s="26"/>
      <c r="I8" s="26"/>
      <c r="J8" s="26"/>
      <c r="K8" s="27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28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2 заоч'!H6</f>
        <v>13164.20993664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'УС заочно (2'!H9</f>
        <v>720.22800000000007</v>
      </c>
      <c r="H11" s="7">
        <v>0</v>
      </c>
      <c r="I11" s="7">
        <v>0</v>
      </c>
      <c r="J11" s="7">
        <v>0</v>
      </c>
      <c r="K11" s="7">
        <f>SUM(A11:J11)</f>
        <v>13884.437936639999</v>
      </c>
    </row>
    <row r="13" spans="1:11">
      <c r="K13" s="13"/>
    </row>
  </sheetData>
  <mergeCells count="5">
    <mergeCell ref="J1:K5"/>
    <mergeCell ref="A7:K7"/>
    <mergeCell ref="A8:C8"/>
    <mergeCell ref="D8:J8"/>
    <mergeCell ref="K8:K9"/>
  </mergeCells>
  <pageMargins left="0.7" right="0.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6" sqref="J6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1.28515625" customWidth="1"/>
    <col min="5" max="5" width="12.28515625" customWidth="1"/>
    <col min="7" max="7" width="12.7109375" customWidth="1"/>
    <col min="8" max="8" width="11.7109375" customWidth="1"/>
    <col min="9" max="9" width="12.28515625" customWidth="1"/>
    <col min="10" max="10" width="11.5703125" customWidth="1"/>
    <col min="11" max="11" width="12" customWidth="1"/>
  </cols>
  <sheetData>
    <row r="1" spans="1:11" ht="15" customHeight="1">
      <c r="J1" s="29" t="s">
        <v>40</v>
      </c>
      <c r="K1" s="29"/>
    </row>
    <row r="2" spans="1:11">
      <c r="J2" s="29"/>
      <c r="K2" s="29"/>
    </row>
    <row r="3" spans="1:11">
      <c r="J3" s="29"/>
      <c r="K3" s="29"/>
    </row>
    <row r="4" spans="1:11">
      <c r="J4" s="29"/>
      <c r="K4" s="29"/>
    </row>
    <row r="5" spans="1:11">
      <c r="J5" s="29"/>
      <c r="K5" s="29"/>
    </row>
    <row r="7" spans="1:1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46.9" customHeight="1">
      <c r="A8" s="26" t="s">
        <v>0</v>
      </c>
      <c r="B8" s="26"/>
      <c r="C8" s="26"/>
      <c r="D8" s="26" t="s">
        <v>1</v>
      </c>
      <c r="E8" s="26"/>
      <c r="F8" s="26"/>
      <c r="G8" s="26"/>
      <c r="H8" s="26"/>
      <c r="I8" s="26"/>
      <c r="J8" s="26"/>
      <c r="K8" s="27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28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 заоч2'!H6</f>
        <v>13164.20993664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'УС заоч 2'!H9</f>
        <v>720.22800000000007</v>
      </c>
      <c r="H11" s="7">
        <v>0</v>
      </c>
      <c r="I11" s="7">
        <v>0</v>
      </c>
      <c r="J11" s="7">
        <v>0</v>
      </c>
      <c r="K11" s="7">
        <f>SUM(A11:J11)</f>
        <v>13884.437936639999</v>
      </c>
    </row>
    <row r="13" spans="1:11">
      <c r="K13" s="13"/>
    </row>
  </sheetData>
  <mergeCells count="5">
    <mergeCell ref="J1:K5"/>
    <mergeCell ref="A7:K7"/>
    <mergeCell ref="A8:C8"/>
    <mergeCell ref="D8:J8"/>
    <mergeCell ref="K8:K9"/>
  </mergeCells>
  <pageMargins left="0.7" right="0.7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L8" sqref="L8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1.28515625" customWidth="1"/>
    <col min="5" max="5" width="12.28515625" customWidth="1"/>
    <col min="7" max="7" width="12.7109375" customWidth="1"/>
    <col min="8" max="8" width="11.7109375" customWidth="1"/>
    <col min="9" max="9" width="12.28515625" customWidth="1"/>
    <col min="10" max="10" width="11.5703125" customWidth="1"/>
    <col min="11" max="11" width="12.140625" customWidth="1"/>
  </cols>
  <sheetData>
    <row r="1" spans="1:11" ht="15" customHeight="1">
      <c r="J1" s="29" t="s">
        <v>39</v>
      </c>
      <c r="K1" s="29"/>
    </row>
    <row r="2" spans="1:11">
      <c r="J2" s="29"/>
      <c r="K2" s="29"/>
    </row>
    <row r="3" spans="1:11">
      <c r="J3" s="29"/>
      <c r="K3" s="29"/>
    </row>
    <row r="4" spans="1:11">
      <c r="J4" s="29"/>
      <c r="K4" s="29"/>
    </row>
    <row r="5" spans="1:11">
      <c r="J5" s="29"/>
      <c r="K5" s="29"/>
    </row>
    <row r="7" spans="1:1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46.9" customHeight="1">
      <c r="A8" s="26" t="s">
        <v>0</v>
      </c>
      <c r="B8" s="26"/>
      <c r="C8" s="26"/>
      <c r="D8" s="26" t="s">
        <v>1</v>
      </c>
      <c r="E8" s="26"/>
      <c r="F8" s="26"/>
      <c r="G8" s="26"/>
      <c r="H8" s="26"/>
      <c r="I8" s="26"/>
      <c r="J8" s="26"/>
      <c r="K8" s="27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28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3 заоч'!H6</f>
        <v>9706.2887577599995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'УС заочно 3'!H9</f>
        <v>480.15200000000004</v>
      </c>
      <c r="H11" s="7">
        <v>0</v>
      </c>
      <c r="I11" s="7">
        <v>0</v>
      </c>
      <c r="J11" s="7">
        <v>0</v>
      </c>
      <c r="K11" s="7">
        <f>SUM(A11:J11)</f>
        <v>10186.44075776</v>
      </c>
    </row>
    <row r="13" spans="1:11">
      <c r="K13" s="13"/>
    </row>
  </sheetData>
  <mergeCells count="5">
    <mergeCell ref="J1:K5"/>
    <mergeCell ref="A7:K7"/>
    <mergeCell ref="A8:C8"/>
    <mergeCell ref="D8:J8"/>
    <mergeCell ref="K8:K9"/>
  </mergeCells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6" sqref="J6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1.28515625" customWidth="1"/>
    <col min="5" max="5" width="12.28515625" customWidth="1"/>
    <col min="7" max="7" width="12.7109375" customWidth="1"/>
    <col min="8" max="8" width="11.7109375" customWidth="1"/>
    <col min="9" max="9" width="12.28515625" customWidth="1"/>
    <col min="10" max="10" width="11.5703125" customWidth="1"/>
    <col min="11" max="11" width="12" customWidth="1"/>
  </cols>
  <sheetData>
    <row r="1" spans="1:11" ht="15" customHeight="1">
      <c r="J1" s="29" t="s">
        <v>46</v>
      </c>
      <c r="K1" s="29"/>
    </row>
    <row r="2" spans="1:11">
      <c r="J2" s="29"/>
      <c r="K2" s="29"/>
    </row>
    <row r="3" spans="1:11">
      <c r="J3" s="29"/>
      <c r="K3" s="29"/>
    </row>
    <row r="4" spans="1:11">
      <c r="J4" s="29"/>
      <c r="K4" s="29"/>
    </row>
    <row r="5" spans="1:11">
      <c r="J5" s="29"/>
      <c r="K5" s="29"/>
    </row>
    <row r="7" spans="1:1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46.9" customHeight="1">
      <c r="A8" s="26" t="s">
        <v>0</v>
      </c>
      <c r="B8" s="26"/>
      <c r="C8" s="26"/>
      <c r="D8" s="26" t="s">
        <v>1</v>
      </c>
      <c r="E8" s="26"/>
      <c r="F8" s="26"/>
      <c r="G8" s="26"/>
      <c r="H8" s="26"/>
      <c r="I8" s="26"/>
      <c r="J8" s="26"/>
      <c r="K8" s="27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28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зао 2'!H6</f>
        <v>13164.20993664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'УС заочно (2'!H9</f>
        <v>720.22800000000007</v>
      </c>
      <c r="H11" s="7">
        <v>0</v>
      </c>
      <c r="I11" s="7">
        <v>0</v>
      </c>
      <c r="J11" s="7">
        <v>0</v>
      </c>
      <c r="K11" s="7">
        <f>SUM(A11:J11)</f>
        <v>13884.437936639999</v>
      </c>
    </row>
    <row r="13" spans="1:11">
      <c r="K13" s="13"/>
    </row>
  </sheetData>
  <mergeCells count="5">
    <mergeCell ref="J1:K5"/>
    <mergeCell ref="A7:K7"/>
    <mergeCell ref="A8:C8"/>
    <mergeCell ref="D8:J8"/>
    <mergeCell ref="K8:K9"/>
  </mergeCells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J6" sqref="J6"/>
    </sheetView>
  </sheetViews>
  <sheetFormatPr defaultRowHeight="15"/>
  <cols>
    <col min="1" max="1" width="12.28515625" customWidth="1"/>
    <col min="2" max="2" width="12" customWidth="1"/>
    <col min="3" max="3" width="11.85546875" customWidth="1"/>
    <col min="4" max="4" width="11.28515625" customWidth="1"/>
    <col min="5" max="5" width="12.28515625" customWidth="1"/>
    <col min="7" max="7" width="12.7109375" customWidth="1"/>
    <col min="8" max="8" width="11.7109375" customWidth="1"/>
    <col min="9" max="9" width="12.28515625" customWidth="1"/>
    <col min="10" max="10" width="11.5703125" customWidth="1"/>
    <col min="11" max="11" width="12" customWidth="1"/>
  </cols>
  <sheetData>
    <row r="1" spans="1:11" ht="15" customHeight="1">
      <c r="J1" s="29" t="s">
        <v>47</v>
      </c>
      <c r="K1" s="29"/>
    </row>
    <row r="2" spans="1:11">
      <c r="J2" s="29"/>
      <c r="K2" s="29"/>
    </row>
    <row r="3" spans="1:11">
      <c r="J3" s="29"/>
      <c r="K3" s="29"/>
    </row>
    <row r="4" spans="1:11">
      <c r="J4" s="29"/>
      <c r="K4" s="29"/>
    </row>
    <row r="5" spans="1:11">
      <c r="J5" s="29"/>
      <c r="K5" s="29"/>
    </row>
    <row r="7" spans="1:1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46.9" customHeight="1">
      <c r="A8" s="26" t="s">
        <v>0</v>
      </c>
      <c r="B8" s="26"/>
      <c r="C8" s="26"/>
      <c r="D8" s="26" t="s">
        <v>1</v>
      </c>
      <c r="E8" s="26"/>
      <c r="F8" s="26"/>
      <c r="G8" s="26"/>
      <c r="H8" s="26"/>
      <c r="I8" s="26"/>
      <c r="J8" s="26"/>
      <c r="K8" s="27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28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зао (2)'!H6</f>
        <v>13164.20993664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f>'УС заоч 2'!H9</f>
        <v>720.22800000000007</v>
      </c>
      <c r="H11" s="7">
        <v>0</v>
      </c>
      <c r="I11" s="7">
        <v>0</v>
      </c>
      <c r="J11" s="7">
        <v>0</v>
      </c>
      <c r="K11" s="7">
        <f>SUM(A11:J11)</f>
        <v>13884.437936639999</v>
      </c>
    </row>
  </sheetData>
  <mergeCells count="5">
    <mergeCell ref="J1:K5"/>
    <mergeCell ref="A7:K7"/>
    <mergeCell ref="A8:C8"/>
    <mergeCell ref="D8:J8"/>
    <mergeCell ref="K8:K9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:XFD10"/>
    </sheetView>
  </sheetViews>
  <sheetFormatPr defaultRowHeight="15"/>
  <cols>
    <col min="1" max="1" width="24" customWidth="1"/>
    <col min="2" max="2" width="11.5703125" customWidth="1"/>
    <col min="5" max="5" width="10.7109375" customWidth="1"/>
    <col min="6" max="6" width="11" customWidth="1"/>
  </cols>
  <sheetData>
    <row r="1" spans="1:8" ht="23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45" customHeight="1">
      <c r="A2" s="21" t="s">
        <v>37</v>
      </c>
      <c r="B2" s="21"/>
      <c r="C2" s="21"/>
      <c r="D2" s="21"/>
      <c r="E2" s="21"/>
      <c r="F2" s="21"/>
      <c r="G2" s="21"/>
      <c r="H2" s="21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29</v>
      </c>
      <c r="B5" s="9">
        <v>17926.88</v>
      </c>
      <c r="C5" s="2">
        <v>9.4E-2</v>
      </c>
      <c r="D5" s="2">
        <f>SUM(C5*1974)</f>
        <v>185.55600000000001</v>
      </c>
      <c r="E5" s="14">
        <v>2</v>
      </c>
      <c r="F5" s="2">
        <f>SUM(D5/E5)</f>
        <v>92.778000000000006</v>
      </c>
      <c r="G5" s="2">
        <f>SUM(B5*12*1.302/1974)</f>
        <v>141.88934808510638</v>
      </c>
      <c r="H5" s="2">
        <f>SUM(F5*G5)</f>
        <v>13164.20993664</v>
      </c>
    </row>
    <row r="6" spans="1:8">
      <c r="A6" s="22" t="s">
        <v>21</v>
      </c>
      <c r="B6" s="23"/>
      <c r="C6" s="23"/>
      <c r="D6" s="23"/>
      <c r="E6" s="23"/>
      <c r="F6" s="23"/>
      <c r="G6" s="24"/>
      <c r="H6" s="15">
        <f>SUM(H5:H5)</f>
        <v>13164.20993664</v>
      </c>
    </row>
    <row r="8" spans="1:8" hidden="1">
      <c r="B8">
        <f>B5*C5</f>
        <v>1685.1267200000002</v>
      </c>
    </row>
    <row r="9" spans="1:8" hidden="1"/>
    <row r="10" spans="1:8" hidden="1">
      <c r="B10" s="13">
        <f>B5*C5*12</f>
        <v>20221.520640000002</v>
      </c>
    </row>
  </sheetData>
  <mergeCells count="3">
    <mergeCell ref="A1:H1"/>
    <mergeCell ref="A2:H2"/>
    <mergeCell ref="A6:G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:XFD10"/>
    </sheetView>
  </sheetViews>
  <sheetFormatPr defaultRowHeight="15"/>
  <cols>
    <col min="1" max="1" width="24" customWidth="1"/>
    <col min="2" max="2" width="11.5703125" customWidth="1"/>
    <col min="5" max="5" width="10.7109375" customWidth="1"/>
    <col min="6" max="6" width="11" customWidth="1"/>
  </cols>
  <sheetData>
    <row r="1" spans="1:8" ht="23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45" customHeight="1">
      <c r="A2" s="21" t="s">
        <v>37</v>
      </c>
      <c r="B2" s="21"/>
      <c r="C2" s="21"/>
      <c r="D2" s="21"/>
      <c r="E2" s="21"/>
      <c r="F2" s="21"/>
      <c r="G2" s="21"/>
      <c r="H2" s="21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29</v>
      </c>
      <c r="B5" s="9">
        <v>19826.88</v>
      </c>
      <c r="C5" s="2">
        <v>9.4E-2</v>
      </c>
      <c r="D5" s="2">
        <f>SUM(C5*1974)</f>
        <v>185.55600000000001</v>
      </c>
      <c r="E5" s="14">
        <v>3</v>
      </c>
      <c r="F5" s="2">
        <f>SUM(D5/E5)</f>
        <v>61.852000000000004</v>
      </c>
      <c r="G5" s="2">
        <f>SUM(B5*12*1.302/1974)</f>
        <v>156.9276459574468</v>
      </c>
      <c r="H5" s="2">
        <f>SUM(F5*G5)</f>
        <v>9706.2887577599995</v>
      </c>
    </row>
    <row r="6" spans="1:8">
      <c r="A6" s="22" t="s">
        <v>21</v>
      </c>
      <c r="B6" s="23"/>
      <c r="C6" s="23"/>
      <c r="D6" s="23"/>
      <c r="E6" s="23"/>
      <c r="F6" s="23"/>
      <c r="G6" s="24"/>
      <c r="H6" s="15">
        <f>SUM(H5:H5)</f>
        <v>9706.2887577599995</v>
      </c>
    </row>
    <row r="8" spans="1:8" hidden="1">
      <c r="B8">
        <f>B5*C5</f>
        <v>1863.7267200000001</v>
      </c>
    </row>
    <row r="9" spans="1:8" hidden="1"/>
    <row r="10" spans="1:8" hidden="1">
      <c r="B10" s="13">
        <f>B5*C5*12</f>
        <v>22364.72064</v>
      </c>
    </row>
  </sheetData>
  <mergeCells count="3">
    <mergeCell ref="A1:H1"/>
    <mergeCell ref="A2:H2"/>
    <mergeCell ref="A6:G6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:XFD10"/>
    </sheetView>
  </sheetViews>
  <sheetFormatPr defaultRowHeight="15"/>
  <cols>
    <col min="1" max="1" width="24" customWidth="1"/>
    <col min="2" max="2" width="11.5703125" customWidth="1"/>
    <col min="5" max="5" width="10.7109375" customWidth="1"/>
    <col min="6" max="6" width="11" customWidth="1"/>
  </cols>
  <sheetData>
    <row r="1" spans="1:8" ht="23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45" customHeight="1">
      <c r="A2" s="21" t="s">
        <v>37</v>
      </c>
      <c r="B2" s="21"/>
      <c r="C2" s="21"/>
      <c r="D2" s="21"/>
      <c r="E2" s="21"/>
      <c r="F2" s="21"/>
      <c r="G2" s="21"/>
      <c r="H2" s="21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29</v>
      </c>
      <c r="B5" s="9">
        <v>17926.88</v>
      </c>
      <c r="C5" s="2">
        <v>9.4E-2</v>
      </c>
      <c r="D5" s="2">
        <f>SUM(C5*1974)</f>
        <v>185.55600000000001</v>
      </c>
      <c r="E5" s="14">
        <v>2</v>
      </c>
      <c r="F5" s="2">
        <f>SUM(D5/E5)</f>
        <v>92.778000000000006</v>
      </c>
      <c r="G5" s="2">
        <f>SUM(B5*12*1.302/1974)</f>
        <v>141.88934808510638</v>
      </c>
      <c r="H5" s="2">
        <f>SUM(F5*G5)</f>
        <v>13164.20993664</v>
      </c>
    </row>
    <row r="6" spans="1:8">
      <c r="A6" s="22" t="s">
        <v>21</v>
      </c>
      <c r="B6" s="23"/>
      <c r="C6" s="23"/>
      <c r="D6" s="23"/>
      <c r="E6" s="23"/>
      <c r="F6" s="23"/>
      <c r="G6" s="24"/>
      <c r="H6" s="15">
        <f>SUM(H5:H5)</f>
        <v>13164.20993664</v>
      </c>
    </row>
    <row r="8" spans="1:8" hidden="1">
      <c r="B8">
        <f>B5*C5</f>
        <v>1685.1267200000002</v>
      </c>
    </row>
    <row r="9" spans="1:8" hidden="1"/>
    <row r="10" spans="1:8" hidden="1">
      <c r="B10" s="13">
        <f>B5*C5*12</f>
        <v>20221.520640000002</v>
      </c>
    </row>
  </sheetData>
  <mergeCells count="3">
    <mergeCell ref="A1:H1"/>
    <mergeCell ref="A2:H2"/>
    <mergeCell ref="A6:G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:XFD10"/>
    </sheetView>
  </sheetViews>
  <sheetFormatPr defaultRowHeight="15"/>
  <cols>
    <col min="1" max="1" width="24" customWidth="1"/>
    <col min="2" max="2" width="11.5703125" customWidth="1"/>
    <col min="5" max="5" width="10.7109375" customWidth="1"/>
    <col min="6" max="6" width="11" customWidth="1"/>
  </cols>
  <sheetData>
    <row r="1" spans="1:8" ht="23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45" customHeight="1">
      <c r="A2" s="21" t="s">
        <v>37</v>
      </c>
      <c r="B2" s="21"/>
      <c r="C2" s="21"/>
      <c r="D2" s="21"/>
      <c r="E2" s="21"/>
      <c r="F2" s="21"/>
      <c r="G2" s="21"/>
      <c r="H2" s="21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29</v>
      </c>
      <c r="B5" s="9">
        <v>17926.88</v>
      </c>
      <c r="C5" s="2">
        <v>9.4E-2</v>
      </c>
      <c r="D5" s="2">
        <f>SUM(C5*1974)</f>
        <v>185.55600000000001</v>
      </c>
      <c r="E5" s="14">
        <v>2</v>
      </c>
      <c r="F5" s="2">
        <f>SUM(D5/E5)</f>
        <v>92.778000000000006</v>
      </c>
      <c r="G5" s="2">
        <f>SUM(B5*12*1.302/1974)</f>
        <v>141.88934808510638</v>
      </c>
      <c r="H5" s="2">
        <f>SUM(F5*G5)</f>
        <v>13164.20993664</v>
      </c>
    </row>
    <row r="6" spans="1:8">
      <c r="A6" s="22" t="s">
        <v>21</v>
      </c>
      <c r="B6" s="23"/>
      <c r="C6" s="23"/>
      <c r="D6" s="23"/>
      <c r="E6" s="23"/>
      <c r="F6" s="23"/>
      <c r="G6" s="24"/>
      <c r="H6" s="15">
        <f>SUM(H5:H5)</f>
        <v>13164.20993664</v>
      </c>
    </row>
    <row r="8" spans="1:8" hidden="1">
      <c r="B8">
        <f>B5*C5</f>
        <v>1685.1267200000002</v>
      </c>
    </row>
    <row r="9" spans="1:8" hidden="1"/>
    <row r="10" spans="1:8" hidden="1">
      <c r="B10" s="13">
        <f>B5*C5*12</f>
        <v>20221.520640000002</v>
      </c>
    </row>
  </sheetData>
  <mergeCells count="3">
    <mergeCell ref="A1:H1"/>
    <mergeCell ref="A2:H2"/>
    <mergeCell ref="A6:G6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:XFD10"/>
    </sheetView>
  </sheetViews>
  <sheetFormatPr defaultRowHeight="15"/>
  <cols>
    <col min="1" max="1" width="24" customWidth="1"/>
    <col min="2" max="2" width="11.5703125" customWidth="1"/>
    <col min="5" max="5" width="10.7109375" customWidth="1"/>
    <col min="6" max="6" width="11" customWidth="1"/>
  </cols>
  <sheetData>
    <row r="1" spans="1:8" ht="23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45" customHeight="1">
      <c r="A2" s="21" t="s">
        <v>37</v>
      </c>
      <c r="B2" s="21"/>
      <c r="C2" s="21"/>
      <c r="D2" s="21"/>
      <c r="E2" s="21"/>
      <c r="F2" s="21"/>
      <c r="G2" s="21"/>
      <c r="H2" s="21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29</v>
      </c>
      <c r="B5" s="9">
        <v>19826.88</v>
      </c>
      <c r="C5" s="2">
        <v>9.4E-2</v>
      </c>
      <c r="D5" s="2">
        <f>SUM(C5*1974)</f>
        <v>185.55600000000001</v>
      </c>
      <c r="E5" s="14">
        <v>3</v>
      </c>
      <c r="F5" s="2">
        <f>SUM(D5/E5)</f>
        <v>61.852000000000004</v>
      </c>
      <c r="G5" s="2">
        <f>SUM(B5*12*1.302/1974)</f>
        <v>156.9276459574468</v>
      </c>
      <c r="H5" s="2">
        <f>SUM(F5*G5)</f>
        <v>9706.2887577599995</v>
      </c>
    </row>
    <row r="6" spans="1:8">
      <c r="A6" s="22" t="s">
        <v>21</v>
      </c>
      <c r="B6" s="23"/>
      <c r="C6" s="23"/>
      <c r="D6" s="23"/>
      <c r="E6" s="23"/>
      <c r="F6" s="23"/>
      <c r="G6" s="24"/>
      <c r="H6" s="15">
        <f>SUM(H5:H5)</f>
        <v>9706.2887577599995</v>
      </c>
    </row>
    <row r="8" spans="1:8" hidden="1">
      <c r="B8">
        <f>B5*C5</f>
        <v>1863.7267200000001</v>
      </c>
    </row>
    <row r="9" spans="1:8" hidden="1"/>
    <row r="10" spans="1:8" hidden="1">
      <c r="B10" s="13">
        <f>B5*C5*12</f>
        <v>22364.72064</v>
      </c>
    </row>
  </sheetData>
  <mergeCells count="3">
    <mergeCell ref="A1:H1"/>
    <mergeCell ref="A2:H2"/>
    <mergeCell ref="A6:G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:XFD10"/>
    </sheetView>
  </sheetViews>
  <sheetFormatPr defaultRowHeight="15"/>
  <cols>
    <col min="1" max="1" width="24" customWidth="1"/>
    <col min="2" max="2" width="11.5703125" customWidth="1"/>
    <col min="5" max="5" width="10.7109375" customWidth="1"/>
    <col min="6" max="6" width="11" customWidth="1"/>
  </cols>
  <sheetData>
    <row r="1" spans="1:8" ht="23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45" customHeight="1">
      <c r="A2" s="21" t="s">
        <v>37</v>
      </c>
      <c r="B2" s="21"/>
      <c r="C2" s="21"/>
      <c r="D2" s="21"/>
      <c r="E2" s="21"/>
      <c r="F2" s="21"/>
      <c r="G2" s="21"/>
      <c r="H2" s="21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29</v>
      </c>
      <c r="B5" s="9">
        <v>17926.88</v>
      </c>
      <c r="C5" s="2">
        <v>9.4E-2</v>
      </c>
      <c r="D5" s="2">
        <f>SUM(C5*1974)</f>
        <v>185.55600000000001</v>
      </c>
      <c r="E5" s="14">
        <v>2</v>
      </c>
      <c r="F5" s="2">
        <f>SUM(D5/E5)</f>
        <v>92.778000000000006</v>
      </c>
      <c r="G5" s="2">
        <f>SUM(B5*12*1.302/1974)</f>
        <v>141.88934808510638</v>
      </c>
      <c r="H5" s="2">
        <f>SUM(F5*G5)</f>
        <v>13164.20993664</v>
      </c>
    </row>
    <row r="6" spans="1:8">
      <c r="A6" s="22" t="s">
        <v>21</v>
      </c>
      <c r="B6" s="23"/>
      <c r="C6" s="23"/>
      <c r="D6" s="23"/>
      <c r="E6" s="23"/>
      <c r="F6" s="23"/>
      <c r="G6" s="24"/>
      <c r="H6" s="15">
        <f>SUM(H5:H5)</f>
        <v>13164.20993664</v>
      </c>
    </row>
    <row r="8" spans="1:8" hidden="1">
      <c r="B8">
        <f>B5*C5</f>
        <v>1685.1267200000002</v>
      </c>
    </row>
    <row r="9" spans="1:8" hidden="1"/>
    <row r="10" spans="1:8" hidden="1">
      <c r="B10" s="13">
        <f>B5*C5*12</f>
        <v>20221.520640000002</v>
      </c>
    </row>
  </sheetData>
  <mergeCells count="3">
    <mergeCell ref="A1:H1"/>
    <mergeCell ref="A2:H2"/>
    <mergeCell ref="A6:G6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:XFD10"/>
    </sheetView>
  </sheetViews>
  <sheetFormatPr defaultRowHeight="15"/>
  <cols>
    <col min="1" max="1" width="24" customWidth="1"/>
    <col min="2" max="2" width="11.5703125" customWidth="1"/>
    <col min="5" max="5" width="10.7109375" customWidth="1"/>
    <col min="6" max="6" width="11" customWidth="1"/>
  </cols>
  <sheetData>
    <row r="1" spans="1:8" ht="23.25" customHeight="1">
      <c r="A1" s="20" t="s">
        <v>32</v>
      </c>
      <c r="B1" s="20"/>
      <c r="C1" s="20"/>
      <c r="D1" s="20"/>
      <c r="E1" s="20"/>
      <c r="F1" s="20"/>
      <c r="G1" s="20"/>
      <c r="H1" s="20"/>
    </row>
    <row r="2" spans="1:8" ht="45" customHeight="1">
      <c r="A2" s="21" t="s">
        <v>37</v>
      </c>
      <c r="B2" s="21"/>
      <c r="C2" s="21"/>
      <c r="D2" s="21"/>
      <c r="E2" s="21"/>
      <c r="F2" s="21"/>
      <c r="G2" s="21"/>
      <c r="H2" s="21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29</v>
      </c>
      <c r="B5" s="9">
        <v>17926.88</v>
      </c>
      <c r="C5" s="2">
        <v>9.4E-2</v>
      </c>
      <c r="D5" s="2">
        <f>SUM(C5*1974)</f>
        <v>185.55600000000001</v>
      </c>
      <c r="E5" s="14">
        <v>2</v>
      </c>
      <c r="F5" s="2">
        <f>SUM(D5/E5)</f>
        <v>92.778000000000006</v>
      </c>
      <c r="G5" s="2">
        <f>SUM(B5*12*1.302/1974)</f>
        <v>141.88934808510638</v>
      </c>
      <c r="H5" s="2">
        <f>SUM(F5*G5)</f>
        <v>13164.20993664</v>
      </c>
    </row>
    <row r="6" spans="1:8">
      <c r="A6" s="22" t="s">
        <v>21</v>
      </c>
      <c r="B6" s="23"/>
      <c r="C6" s="23"/>
      <c r="D6" s="23"/>
      <c r="E6" s="23"/>
      <c r="F6" s="23"/>
      <c r="G6" s="24"/>
      <c r="H6" s="15">
        <f>SUM(H5:H5)</f>
        <v>13164.20993664</v>
      </c>
    </row>
    <row r="8" spans="1:8" hidden="1">
      <c r="B8">
        <f>B5*C5</f>
        <v>1685.1267200000002</v>
      </c>
    </row>
    <row r="9" spans="1:8" hidden="1"/>
    <row r="10" spans="1:8" hidden="1">
      <c r="B10" s="13">
        <f>B5*C5*12</f>
        <v>20221.520640000002</v>
      </c>
    </row>
  </sheetData>
  <mergeCells count="3">
    <mergeCell ref="A1:H1"/>
    <mergeCell ref="A2:H2"/>
    <mergeCell ref="A6:G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ОТ1 заочно 2</vt:lpstr>
      <vt:lpstr>ОТ1 заочно (2)</vt:lpstr>
      <vt:lpstr>ОТ1 заочно (2</vt:lpstr>
      <vt:lpstr>ОТ1 заочно 3</vt:lpstr>
      <vt:lpstr>ОТ1 2 заоч</vt:lpstr>
      <vt:lpstr>ОТ1  заоч2</vt:lpstr>
      <vt:lpstr>ОТ1 3 заоч</vt:lpstr>
      <vt:lpstr>ОТ1 зао 2</vt:lpstr>
      <vt:lpstr>ОТ1 зао (2)</vt:lpstr>
      <vt:lpstr>УС заочно 2</vt:lpstr>
      <vt:lpstr>УС 2 заочно</vt:lpstr>
      <vt:lpstr>УС заочно (2)</vt:lpstr>
      <vt:lpstr>УС заочно (3)</vt:lpstr>
      <vt:lpstr>УС заоч (2)</vt:lpstr>
      <vt:lpstr>УС 2 заоч</vt:lpstr>
      <vt:lpstr>УС заочно 3</vt:lpstr>
      <vt:lpstr>УС заочно (2</vt:lpstr>
      <vt:lpstr>УС заоч 2</vt:lpstr>
      <vt:lpstr>БН 2 заочно</vt:lpstr>
      <vt:lpstr>БН заочно (2)</vt:lpstr>
      <vt:lpstr>БН заочно (2</vt:lpstr>
      <vt:lpstr>БН заочно 3</vt:lpstr>
      <vt:lpstr>БН  заоч 2</vt:lpstr>
      <vt:lpstr>БН  заочно 2,</vt:lpstr>
      <vt:lpstr>БН  заочно (3)</vt:lpstr>
      <vt:lpstr>БН заочно 2,</vt:lpstr>
      <vt:lpstr>БН  заочно 2,)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Рудь ТО</dc:creator>
  <cp:lastModifiedBy>User</cp:lastModifiedBy>
  <cp:lastPrinted>2016-11-25T02:57:13Z</cp:lastPrinted>
  <dcterms:created xsi:type="dcterms:W3CDTF">2015-11-05T07:41:07Z</dcterms:created>
  <dcterms:modified xsi:type="dcterms:W3CDTF">2017-01-09T02:59:52Z</dcterms:modified>
</cp:coreProperties>
</file>